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8865" activeTab="2"/>
  </bookViews>
  <sheets>
    <sheet name="eastsea-means" sheetId="1" r:id="rId1"/>
    <sheet name="Plots" sheetId="2" r:id="rId2"/>
    <sheet name="means" sheetId="3" r:id="rId3"/>
  </sheets>
  <definedNames/>
  <calcPr fullCalcOnLoad="1"/>
</workbook>
</file>

<file path=xl/sharedStrings.xml><?xml version="1.0" encoding="utf-8"?>
<sst xmlns="http://schemas.openxmlformats.org/spreadsheetml/2006/main" count="185" uniqueCount="70">
  <si>
    <t xml:space="preserve">Easy Sea - Bio-optical Data  -- 1998-1999 </t>
  </si>
  <si>
    <t>month</t>
  </si>
  <si>
    <t xml:space="preserve">Mean </t>
  </si>
  <si>
    <t>Std-Dev</t>
  </si>
  <si>
    <t>valid Pixels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</si>
  <si>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</si>
  <si>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</si>
  <si>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</si>
  <si>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</si>
  <si>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</si>
  <si>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</si>
  <si>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</si>
  <si>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</si>
  <si>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</si>
  <si>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</si>
  <si>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</si>
  <si>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</si>
  <si>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North-Chl</t>
  </si>
  <si>
    <t>Polar-Chl</t>
  </si>
  <si>
    <t>South-Chl</t>
  </si>
  <si>
    <t>North- bb(550)</t>
  </si>
  <si>
    <t>Polar- bb(550)</t>
  </si>
  <si>
    <t>South- bb(550)</t>
  </si>
  <si>
    <t>North- adg</t>
  </si>
  <si>
    <t>Polar-adg</t>
  </si>
  <si>
    <t>South-adg</t>
  </si>
  <si>
    <t>polar</t>
  </si>
  <si>
    <t>north</t>
  </si>
  <si>
    <t>south</t>
  </si>
  <si>
    <t>sd</t>
  </si>
  <si>
    <t>TEMPERATURE- means</t>
  </si>
  <si>
    <t>temp</t>
  </si>
  <si>
    <t>10%min</t>
  </si>
  <si>
    <t>10%max</t>
  </si>
  <si>
    <t>diff</t>
  </si>
  <si>
    <t xml:space="preserve">b </t>
  </si>
  <si>
    <t xml:space="preserve">The percentage is based on extending 10% of the min and max range of the total values for the year. </t>
  </si>
  <si>
    <t xml:space="preserve">This range is extrapolated to 0 to 100 and the percentage of the this is determined for each year. </t>
  </si>
  <si>
    <t xml:space="preserve">Then the sum of each percanage is formed as the percenqge of each fraction for each month. </t>
  </si>
  <si>
    <t xml:space="preserve">This extends and optimizeds the range for the ternary plot. To within 10 - 90 % of the end members. (100%) </t>
  </si>
  <si>
    <t xml:space="preserve">the equation is </t>
  </si>
  <si>
    <t xml:space="preserve"> output = ( (100 - 0) / (max+10%max) - (min - 10%min)) * (MEAN VALUE)         +  b </t>
  </si>
  <si>
    <t>% of tot</t>
  </si>
  <si>
    <t>chl</t>
  </si>
  <si>
    <t>chl-north</t>
  </si>
  <si>
    <t>o</t>
  </si>
  <si>
    <t>r</t>
  </si>
  <si>
    <t>u</t>
  </si>
  <si>
    <t xml:space="preserve">sum for ternary for North </t>
  </si>
  <si>
    <t>polar-chl</t>
  </si>
  <si>
    <t>polar-bb</t>
  </si>
  <si>
    <t>polar-ag</t>
  </si>
  <si>
    <t xml:space="preserve">Polar </t>
  </si>
  <si>
    <t xml:space="preserve">Bio-Optics Ternary Plots </t>
  </si>
  <si>
    <t>soult</t>
  </si>
  <si>
    <t>south chl</t>
  </si>
  <si>
    <t>south bb</t>
  </si>
  <si>
    <t>souht ad</t>
  </si>
  <si>
    <t>Bio-THERMAL</t>
  </si>
  <si>
    <t>tem</t>
  </si>
  <si>
    <t>adg</t>
  </si>
  <si>
    <t xml:space="preserve">take the min of the 3 region and the maxium of the 3 regions to use for the scaling of the total </t>
  </si>
  <si>
    <t xml:space="preserve">chl =  d31 , d32 </t>
  </si>
  <si>
    <t>bb = h31, f32</t>
  </si>
  <si>
    <t>adg= j31 , j32</t>
  </si>
  <si>
    <t>temp  l31, n32</t>
  </si>
  <si>
    <t xml:space="preserve"> min</t>
  </si>
  <si>
    <t>max</t>
  </si>
  <si>
    <t>dif</t>
  </si>
  <si>
    <t>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</si>
</sst>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/d"/>
    <numFmt numFmtId="166" formatCode="mmmmm"/>
    <numFmt numFmtId="167" formatCode="mmmmm\-yy"/>
    <numFmt numFmtId="168" formatCode="d\-mmm\-yyyy"/>
  </numFmts>
  <fonts count="15">
    <font>
      <sz val="10"/>
      <name val="Arial"/>
      <family val="0"/>
    </font>
    <font>
      <b/>
      <sz val="10"/>
      <name val="Arial"/>
      <family val="2"/>
    </font>
    <font>
      <b/>
      <sz val="5.5"/>
      <name val="Arial"/>
      <family val="0"/>
    </font>
    <font>
      <sz val="5.5"/>
      <name val="Arial"/>
      <family val="0"/>
    </font>
    <font>
      <b/>
      <sz val="5"/>
      <name val="Arial"/>
      <family val="0"/>
    </font>
    <font>
      <b/>
      <sz val="4.25"/>
      <name val="Arial"/>
      <family val="0"/>
    </font>
    <font>
      <b/>
      <sz val="8.75"/>
      <name val="Arial"/>
      <family val="0"/>
    </font>
    <font>
      <sz val="4.25"/>
      <name val="Arial"/>
      <family val="0"/>
    </font>
    <font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3.5"/>
      <name val="Arial"/>
      <family val="0"/>
    </font>
    <font>
      <b/>
      <sz val="3"/>
      <name val="Arial"/>
      <family val="0"/>
    </font>
    <font>
      <sz val="3"/>
      <name val="Arial"/>
      <family val="0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7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0" fontId="14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East Sea - adg-412</a:t>
            </a:r>
          </a:p>
        </c:rich>
      </c:tx>
      <c:layout>
        <c:manualLayout>
          <c:xMode val="factor"/>
          <c:yMode val="factor"/>
          <c:x val="-0.010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1575"/>
          <c:w val="0.95675"/>
          <c:h val="0.62475"/>
        </c:manualLayout>
      </c:layout>
      <c:lineChart>
        <c:grouping val="standard"/>
        <c:varyColors val="0"/>
        <c:ser>
          <c:idx val="0"/>
          <c:order val="0"/>
          <c:tx>
            <c:strRef>
              <c:f>'eastsea-means'!$U$5</c:f>
              <c:strCache>
                <c:ptCount val="1"/>
                <c:pt idx="0">
                  <c:v>North- adg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'eastsea-means'!$V$7:$V$29</c:f>
              <c:numCache/>
            </c:numRef>
          </c:val>
          <c:smooth val="0"/>
        </c:ser>
        <c:ser>
          <c:idx val="1"/>
          <c:order val="1"/>
          <c:tx>
            <c:strRef>
              <c:f>'eastsea-means'!$X$5</c:f>
              <c:strCache>
                <c:ptCount val="1"/>
                <c:pt idx="0">
                  <c:v>Polar-adg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'eastsea-means'!$Y$7:$Y$30</c:f>
              <c:numCache/>
            </c:numRef>
          </c:val>
          <c:smooth val="0"/>
        </c:ser>
        <c:ser>
          <c:idx val="2"/>
          <c:order val="2"/>
          <c:tx>
            <c:strRef>
              <c:f>'eastsea-means'!$AA$5</c:f>
              <c:strCache>
                <c:ptCount val="1"/>
                <c:pt idx="0">
                  <c:v>South-adg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'eastsea-means'!$AB$7:$AB$30</c:f>
              <c:numCache/>
            </c:numRef>
          </c:val>
          <c:smooth val="0"/>
        </c:ser>
        <c:marker val="1"/>
        <c:axId val="63637792"/>
        <c:axId val="35869217"/>
      </c:lineChart>
      <c:catAx>
        <c:axId val="6363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m-1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3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0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1825"/>
          <c:w val="0.966"/>
          <c:h val="0.91025"/>
        </c:manualLayout>
      </c:layout>
      <c:lineChart>
        <c:grouping val="standard"/>
        <c:varyColors val="0"/>
        <c:ser>
          <c:idx val="0"/>
          <c:order val="0"/>
          <c:tx>
            <c:strRef>
              <c:f>'eastsea-means'!$U$5</c:f>
              <c:strCache>
                <c:ptCount val="1"/>
                <c:pt idx="0">
                  <c:v>North- adg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'eastsea-means'!$V$7:$V$29</c:f>
              <c:numCache>
                <c:ptCount val="23"/>
                <c:pt idx="0">
                  <c:v>0.017799</c:v>
                </c:pt>
                <c:pt idx="1">
                  <c:v>0.016901</c:v>
                </c:pt>
                <c:pt idx="2">
                  <c:v>0.022268</c:v>
                </c:pt>
                <c:pt idx="3">
                  <c:v>0.026006</c:v>
                </c:pt>
                <c:pt idx="4">
                  <c:v>0.01881</c:v>
                </c:pt>
                <c:pt idx="5">
                  <c:v>0.011775</c:v>
                </c:pt>
                <c:pt idx="6">
                  <c:v>0.01469</c:v>
                </c:pt>
                <c:pt idx="7">
                  <c:v>0.01732</c:v>
                </c:pt>
                <c:pt idx="8">
                  <c:v>0.017341</c:v>
                </c:pt>
                <c:pt idx="9">
                  <c:v>0.023898</c:v>
                </c:pt>
                <c:pt idx="10">
                  <c:v>0.025778</c:v>
                </c:pt>
                <c:pt idx="11">
                  <c:v>0.031139</c:v>
                </c:pt>
                <c:pt idx="12">
                  <c:v>0.025073</c:v>
                </c:pt>
                <c:pt idx="13">
                  <c:v>0.023369</c:v>
                </c:pt>
                <c:pt idx="14">
                  <c:v>0.030085</c:v>
                </c:pt>
                <c:pt idx="15">
                  <c:v>0.03016</c:v>
                </c:pt>
                <c:pt idx="16">
                  <c:v>0.029679</c:v>
                </c:pt>
                <c:pt idx="17">
                  <c:v>0.019188</c:v>
                </c:pt>
                <c:pt idx="18">
                  <c:v>0.01933</c:v>
                </c:pt>
                <c:pt idx="19">
                  <c:v>0.01622</c:v>
                </c:pt>
                <c:pt idx="20">
                  <c:v>0.019184</c:v>
                </c:pt>
                <c:pt idx="21">
                  <c:v>0.023335</c:v>
                </c:pt>
                <c:pt idx="22">
                  <c:v>0.023398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'eastsea-means'!$X$5</c:f>
              <c:strCache>
                <c:ptCount val="1"/>
                <c:pt idx="0">
                  <c:v>Polar-adg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'eastsea-means'!$Y$7:$Y$30</c:f>
              <c:numCache>
                <c:ptCount val="24"/>
                <c:pt idx="0">
                  <c:v>0.019095</c:v>
                </c:pt>
                <c:pt idx="1">
                  <c:v>0.020636</c:v>
                </c:pt>
                <c:pt idx="2">
                  <c:v>0.029498</c:v>
                </c:pt>
                <c:pt idx="3">
                  <c:v>0.028292</c:v>
                </c:pt>
                <c:pt idx="4">
                  <c:v>0.016609</c:v>
                </c:pt>
                <c:pt idx="5">
                  <c:v>0.009671</c:v>
                </c:pt>
                <c:pt idx="6">
                  <c:v>0.009814</c:v>
                </c:pt>
                <c:pt idx="7">
                  <c:v>0.010503</c:v>
                </c:pt>
                <c:pt idx="8">
                  <c:v>0.010639</c:v>
                </c:pt>
                <c:pt idx="9">
                  <c:v>0.017868</c:v>
                </c:pt>
                <c:pt idx="10">
                  <c:v>0.029151</c:v>
                </c:pt>
                <c:pt idx="11">
                  <c:v>0.033598</c:v>
                </c:pt>
                <c:pt idx="12">
                  <c:v>0.028141</c:v>
                </c:pt>
                <c:pt idx="13">
                  <c:v>0.024488</c:v>
                </c:pt>
                <c:pt idx="14">
                  <c:v>0.029039</c:v>
                </c:pt>
                <c:pt idx="15">
                  <c:v>0.033911</c:v>
                </c:pt>
                <c:pt idx="16">
                  <c:v>0.025762</c:v>
                </c:pt>
                <c:pt idx="17">
                  <c:v>0.012862</c:v>
                </c:pt>
                <c:pt idx="18">
                  <c:v>0.011335</c:v>
                </c:pt>
                <c:pt idx="19">
                  <c:v>0.011025</c:v>
                </c:pt>
                <c:pt idx="20">
                  <c:v>0.014304</c:v>
                </c:pt>
                <c:pt idx="21">
                  <c:v>0.020845</c:v>
                </c:pt>
                <c:pt idx="22">
                  <c:v>0.026667</c:v>
                </c:pt>
                <c:pt idx="23">
                  <c:v>0.023618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'eastsea-means'!$AA$5</c:f>
              <c:strCache>
                <c:ptCount val="1"/>
                <c:pt idx="0">
                  <c:v>South-adg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'eastsea-means'!$AB$7:$AB$30</c:f>
              <c:numCache>
                <c:ptCount val="24"/>
                <c:pt idx="0">
                  <c:v>0.017581</c:v>
                </c:pt>
                <c:pt idx="1">
                  <c:v>0.018323</c:v>
                </c:pt>
                <c:pt idx="2">
                  <c:v>0.024164</c:v>
                </c:pt>
                <c:pt idx="3">
                  <c:v>0.030306</c:v>
                </c:pt>
                <c:pt idx="4">
                  <c:v>0.024286</c:v>
                </c:pt>
                <c:pt idx="5">
                  <c:v>0.011222</c:v>
                </c:pt>
                <c:pt idx="6">
                  <c:v>0.010871</c:v>
                </c:pt>
                <c:pt idx="7">
                  <c:v>0.011527</c:v>
                </c:pt>
                <c:pt idx="8">
                  <c:v>0.01191</c:v>
                </c:pt>
                <c:pt idx="9">
                  <c:v>0.019457</c:v>
                </c:pt>
                <c:pt idx="10">
                  <c:v>0.028868</c:v>
                </c:pt>
                <c:pt idx="11">
                  <c:v>0.029836</c:v>
                </c:pt>
                <c:pt idx="12">
                  <c:v>0.020898</c:v>
                </c:pt>
                <c:pt idx="13">
                  <c:v>0.020895</c:v>
                </c:pt>
                <c:pt idx="14">
                  <c:v>0.018711</c:v>
                </c:pt>
                <c:pt idx="15">
                  <c:v>0.024407</c:v>
                </c:pt>
                <c:pt idx="16">
                  <c:v>0.02827</c:v>
                </c:pt>
                <c:pt idx="17">
                  <c:v>0.017804</c:v>
                </c:pt>
                <c:pt idx="18">
                  <c:v>0.012359</c:v>
                </c:pt>
                <c:pt idx="19">
                  <c:v>0.012075</c:v>
                </c:pt>
                <c:pt idx="20">
                  <c:v>0.01435</c:v>
                </c:pt>
                <c:pt idx="21">
                  <c:v>0.023003</c:v>
                </c:pt>
                <c:pt idx="22">
                  <c:v>0.031397</c:v>
                </c:pt>
                <c:pt idx="23">
                  <c:v>0.023004</c:v>
                </c:pt>
              </c:numCache>
            </c:numRef>
          </c:val>
          <c:smooth val="0"/>
        </c:ser>
        <c:marker val="1"/>
        <c:axId val="54387498"/>
        <c:axId val="19725435"/>
      </c:line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387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7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55"/>
          <c:w val="0.916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'eastsea-means'!$C$5</c:f>
              <c:strCache>
                <c:ptCount val="1"/>
                <c:pt idx="0">
                  <c:v>North-Chl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'eastsea-means'!$D$7:$D$30</c:f>
              <c:numCache>
                <c:ptCount val="24"/>
                <c:pt idx="0">
                  <c:v>0.733133</c:v>
                </c:pt>
                <c:pt idx="1">
                  <c:v>0.657836</c:v>
                </c:pt>
                <c:pt idx="2">
                  <c:v>0.908452</c:v>
                </c:pt>
                <c:pt idx="3">
                  <c:v>1.044136</c:v>
                </c:pt>
                <c:pt idx="4">
                  <c:v>0.738019</c:v>
                </c:pt>
                <c:pt idx="5">
                  <c:v>0.447552</c:v>
                </c:pt>
                <c:pt idx="6">
                  <c:v>0.566358</c:v>
                </c:pt>
                <c:pt idx="7">
                  <c:v>0.687106</c:v>
                </c:pt>
                <c:pt idx="8">
                  <c:v>0.762788</c:v>
                </c:pt>
                <c:pt idx="9">
                  <c:v>1.025767</c:v>
                </c:pt>
                <c:pt idx="10">
                  <c:v>0.970811</c:v>
                </c:pt>
                <c:pt idx="11">
                  <c:v>1.253136</c:v>
                </c:pt>
                <c:pt idx="12">
                  <c:v>1.025681</c:v>
                </c:pt>
                <c:pt idx="13">
                  <c:v>0.953256</c:v>
                </c:pt>
                <c:pt idx="14">
                  <c:v>1.194822</c:v>
                </c:pt>
                <c:pt idx="15">
                  <c:v>1.313548</c:v>
                </c:pt>
                <c:pt idx="16">
                  <c:v>1.146184</c:v>
                </c:pt>
                <c:pt idx="17">
                  <c:v>0.709626</c:v>
                </c:pt>
                <c:pt idx="18">
                  <c:v>0.769311</c:v>
                </c:pt>
                <c:pt idx="19">
                  <c:v>0.682512</c:v>
                </c:pt>
                <c:pt idx="20">
                  <c:v>0.822981</c:v>
                </c:pt>
                <c:pt idx="21">
                  <c:v>0.965051</c:v>
                </c:pt>
                <c:pt idx="22">
                  <c:v>0.950924</c:v>
                </c:pt>
                <c:pt idx="23">
                  <c:v>0.745656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'eastsea-means'!$F$5</c:f>
              <c:strCache>
                <c:ptCount val="1"/>
                <c:pt idx="0">
                  <c:v>Polar-Chl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'eastsea-means'!$G$7:$G$30</c:f>
              <c:numCache>
                <c:ptCount val="24"/>
                <c:pt idx="0">
                  <c:v>0.661337</c:v>
                </c:pt>
                <c:pt idx="1">
                  <c:v>0.72971</c:v>
                </c:pt>
                <c:pt idx="2">
                  <c:v>1.050998</c:v>
                </c:pt>
                <c:pt idx="3">
                  <c:v>1.0306</c:v>
                </c:pt>
                <c:pt idx="4">
                  <c:v>0.582019</c:v>
                </c:pt>
                <c:pt idx="5">
                  <c:v>0.331788</c:v>
                </c:pt>
                <c:pt idx="6">
                  <c:v>0.346988</c:v>
                </c:pt>
                <c:pt idx="7">
                  <c:v>0.381369</c:v>
                </c:pt>
                <c:pt idx="8">
                  <c:v>0.389811</c:v>
                </c:pt>
                <c:pt idx="9">
                  <c:v>0.648619</c:v>
                </c:pt>
                <c:pt idx="10">
                  <c:v>0.985559</c:v>
                </c:pt>
                <c:pt idx="11">
                  <c:v>1.215459</c:v>
                </c:pt>
                <c:pt idx="12">
                  <c:v>1.047088</c:v>
                </c:pt>
                <c:pt idx="13">
                  <c:v>0.888278</c:v>
                </c:pt>
                <c:pt idx="14">
                  <c:v>1.068172</c:v>
                </c:pt>
                <c:pt idx="15">
                  <c:v>1.365598</c:v>
                </c:pt>
                <c:pt idx="16">
                  <c:v>0.989403</c:v>
                </c:pt>
                <c:pt idx="17">
                  <c:v>0.479711</c:v>
                </c:pt>
                <c:pt idx="18">
                  <c:v>0.422826</c:v>
                </c:pt>
                <c:pt idx="19">
                  <c:v>0.415503</c:v>
                </c:pt>
                <c:pt idx="20">
                  <c:v>0.527814</c:v>
                </c:pt>
                <c:pt idx="21">
                  <c:v>0.77096</c:v>
                </c:pt>
                <c:pt idx="22">
                  <c:v>0.952958</c:v>
                </c:pt>
                <c:pt idx="23">
                  <c:v>0.825736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'eastsea-means'!$I$5</c:f>
              <c:strCache>
                <c:ptCount val="1"/>
                <c:pt idx="0">
                  <c:v>South-Chl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'eastsea-means'!$J$7:$J$30</c:f>
              <c:numCache>
                <c:ptCount val="24"/>
                <c:pt idx="0">
                  <c:v>0.536351</c:v>
                </c:pt>
                <c:pt idx="1">
                  <c:v>0.624269</c:v>
                </c:pt>
                <c:pt idx="2">
                  <c:v>0.826772</c:v>
                </c:pt>
                <c:pt idx="3">
                  <c:v>1.303493</c:v>
                </c:pt>
                <c:pt idx="4">
                  <c:v>0.976888</c:v>
                </c:pt>
                <c:pt idx="5">
                  <c:v>0.352984</c:v>
                </c:pt>
                <c:pt idx="6">
                  <c:v>0.425275</c:v>
                </c:pt>
                <c:pt idx="7">
                  <c:v>0.38712</c:v>
                </c:pt>
                <c:pt idx="8">
                  <c:v>0.410205</c:v>
                </c:pt>
                <c:pt idx="9">
                  <c:v>0.659479</c:v>
                </c:pt>
                <c:pt idx="10">
                  <c:v>0.998772</c:v>
                </c:pt>
                <c:pt idx="11">
                  <c:v>1.07137</c:v>
                </c:pt>
                <c:pt idx="12">
                  <c:v>0.670586</c:v>
                </c:pt>
                <c:pt idx="13">
                  <c:v>0.695985</c:v>
                </c:pt>
                <c:pt idx="14">
                  <c:v>0.641713</c:v>
                </c:pt>
                <c:pt idx="15">
                  <c:v>1.015744</c:v>
                </c:pt>
                <c:pt idx="16">
                  <c:v>1.262154</c:v>
                </c:pt>
                <c:pt idx="17">
                  <c:v>0.699566</c:v>
                </c:pt>
                <c:pt idx="18">
                  <c:v>0.425373</c:v>
                </c:pt>
                <c:pt idx="19">
                  <c:v>0.438883</c:v>
                </c:pt>
                <c:pt idx="20">
                  <c:v>0.491861</c:v>
                </c:pt>
                <c:pt idx="21">
                  <c:v>0.796416</c:v>
                </c:pt>
                <c:pt idx="22">
                  <c:v>1.151346</c:v>
                </c:pt>
                <c:pt idx="23">
                  <c:v>0.770181</c:v>
                </c:pt>
              </c:numCache>
            </c:numRef>
          </c:val>
          <c:smooth val="0"/>
        </c:ser>
        <c:marker val="1"/>
        <c:axId val="43311188"/>
        <c:axId val="54256373"/>
      </c:lineChart>
      <c:catAx>
        <c:axId val="433111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550" b="1" i="0" u="none" baseline="0">
                <a:latin typeface="Arial"/>
                <a:ea typeface="Arial"/>
                <a:cs typeface="Arial"/>
              </a:defRPr>
            </a:pPr>
          </a:p>
        </c:txPr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mg/l3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3311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605"/>
          <c:w val="0.950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'eastsea-means'!$L$5</c:f>
              <c:strCache>
                <c:ptCount val="1"/>
                <c:pt idx="0">
                  <c:v>North- bb(550)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'eastsea-means'!$M$7:$M$30</c:f>
              <c:numCache>
                <c:ptCount val="24"/>
                <c:pt idx="0">
                  <c:v>0.00662</c:v>
                </c:pt>
                <c:pt idx="1">
                  <c:v>0.004832</c:v>
                </c:pt>
                <c:pt idx="2">
                  <c:v>0.005048</c:v>
                </c:pt>
                <c:pt idx="3">
                  <c:v>0.004891</c:v>
                </c:pt>
                <c:pt idx="4">
                  <c:v>0.004148</c:v>
                </c:pt>
                <c:pt idx="5">
                  <c:v>0.003676</c:v>
                </c:pt>
                <c:pt idx="6">
                  <c:v>0.004848</c:v>
                </c:pt>
                <c:pt idx="7">
                  <c:v>0.00494</c:v>
                </c:pt>
                <c:pt idx="8">
                  <c:v>0.004562</c:v>
                </c:pt>
                <c:pt idx="9">
                  <c:v>0.005155</c:v>
                </c:pt>
                <c:pt idx="10">
                  <c:v>0.004305</c:v>
                </c:pt>
                <c:pt idx="11">
                  <c:v>0.00585</c:v>
                </c:pt>
                <c:pt idx="12">
                  <c:v>0.005788</c:v>
                </c:pt>
                <c:pt idx="13">
                  <c:v>0.005776</c:v>
                </c:pt>
                <c:pt idx="14">
                  <c:v>0.005743</c:v>
                </c:pt>
                <c:pt idx="15">
                  <c:v>0.005152</c:v>
                </c:pt>
                <c:pt idx="16">
                  <c:v>0.004262</c:v>
                </c:pt>
                <c:pt idx="17">
                  <c:v>0.005193</c:v>
                </c:pt>
                <c:pt idx="18">
                  <c:v>0.005168</c:v>
                </c:pt>
                <c:pt idx="19">
                  <c:v>0.00465</c:v>
                </c:pt>
                <c:pt idx="20">
                  <c:v>0.004964</c:v>
                </c:pt>
                <c:pt idx="21">
                  <c:v>0.004605</c:v>
                </c:pt>
                <c:pt idx="22">
                  <c:v>0.005417</c:v>
                </c:pt>
                <c:pt idx="23">
                  <c:v>0.004894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'eastsea-means'!$O$5</c:f>
              <c:strCache>
                <c:ptCount val="1"/>
                <c:pt idx="0">
                  <c:v>Polar- bb(550)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'eastsea-means'!$P$7:$P$30</c:f>
              <c:numCache>
                <c:ptCount val="24"/>
                <c:pt idx="0">
                  <c:v>0.003456</c:v>
                </c:pt>
                <c:pt idx="1">
                  <c:v>0.003242</c:v>
                </c:pt>
                <c:pt idx="2">
                  <c:v>0.003727</c:v>
                </c:pt>
                <c:pt idx="3">
                  <c:v>0.00397</c:v>
                </c:pt>
                <c:pt idx="4">
                  <c:v>0.003427</c:v>
                </c:pt>
                <c:pt idx="5">
                  <c:v>0.002901</c:v>
                </c:pt>
                <c:pt idx="6">
                  <c:v>0.004073</c:v>
                </c:pt>
                <c:pt idx="7">
                  <c:v>0.003871</c:v>
                </c:pt>
                <c:pt idx="8">
                  <c:v>0.003349</c:v>
                </c:pt>
                <c:pt idx="9">
                  <c:v>0.003803</c:v>
                </c:pt>
                <c:pt idx="10">
                  <c:v>0.003761</c:v>
                </c:pt>
                <c:pt idx="11">
                  <c:v>0.004491</c:v>
                </c:pt>
                <c:pt idx="12">
                  <c:v>0.00453</c:v>
                </c:pt>
                <c:pt idx="13">
                  <c:v>0.003994</c:v>
                </c:pt>
                <c:pt idx="14">
                  <c:v>0.004013</c:v>
                </c:pt>
                <c:pt idx="15">
                  <c:v>0.004205</c:v>
                </c:pt>
                <c:pt idx="16">
                  <c:v>0.003919</c:v>
                </c:pt>
                <c:pt idx="17">
                  <c:v>0.003373</c:v>
                </c:pt>
                <c:pt idx="18">
                  <c:v>0.003551</c:v>
                </c:pt>
                <c:pt idx="19">
                  <c:v>0.003615</c:v>
                </c:pt>
                <c:pt idx="20">
                  <c:v>0.003778</c:v>
                </c:pt>
                <c:pt idx="21">
                  <c:v>0.003723</c:v>
                </c:pt>
                <c:pt idx="22">
                  <c:v>0.003885</c:v>
                </c:pt>
                <c:pt idx="23">
                  <c:v>0.003602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'eastsea-means'!$R$5</c:f>
              <c:strCache>
                <c:ptCount val="1"/>
                <c:pt idx="0">
                  <c:v>South- bb(550)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'eastsea-means'!$S$7:$S$30</c:f>
              <c:numCache>
                <c:ptCount val="24"/>
                <c:pt idx="0">
                  <c:v>0.003336</c:v>
                </c:pt>
                <c:pt idx="1">
                  <c:v>0.003494</c:v>
                </c:pt>
                <c:pt idx="2">
                  <c:v>0.00337</c:v>
                </c:pt>
                <c:pt idx="3">
                  <c:v>0.004391</c:v>
                </c:pt>
                <c:pt idx="4">
                  <c:v>0.004142</c:v>
                </c:pt>
                <c:pt idx="5">
                  <c:v>0.0026</c:v>
                </c:pt>
                <c:pt idx="6">
                  <c:v>0.004223</c:v>
                </c:pt>
                <c:pt idx="7">
                  <c:v>0.004314</c:v>
                </c:pt>
                <c:pt idx="8">
                  <c:v>0.003249</c:v>
                </c:pt>
                <c:pt idx="9">
                  <c:v>0.00356</c:v>
                </c:pt>
                <c:pt idx="10">
                  <c:v>0.003527</c:v>
                </c:pt>
                <c:pt idx="11">
                  <c:v>0.003736</c:v>
                </c:pt>
                <c:pt idx="12">
                  <c:v>0.003413</c:v>
                </c:pt>
                <c:pt idx="13">
                  <c:v>0.003653</c:v>
                </c:pt>
                <c:pt idx="14">
                  <c:v>0.003535</c:v>
                </c:pt>
                <c:pt idx="15">
                  <c:v>0.004158</c:v>
                </c:pt>
                <c:pt idx="16">
                  <c:v>0.004659</c:v>
                </c:pt>
                <c:pt idx="17">
                  <c:v>0.004133</c:v>
                </c:pt>
                <c:pt idx="18">
                  <c:v>0.003722</c:v>
                </c:pt>
                <c:pt idx="19">
                  <c:v>0.003531</c:v>
                </c:pt>
                <c:pt idx="20">
                  <c:v>0.003364</c:v>
                </c:pt>
                <c:pt idx="21">
                  <c:v>0.003364</c:v>
                </c:pt>
                <c:pt idx="22">
                  <c:v>0.003807</c:v>
                </c:pt>
                <c:pt idx="23">
                  <c:v>0.002818</c:v>
                </c:pt>
              </c:numCache>
            </c:numRef>
          </c:val>
          <c:smooth val="0"/>
        </c:ser>
        <c:marker val="1"/>
        <c:axId val="18545310"/>
        <c:axId val="32690063"/>
      </c:line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  <c:min val="0.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m-1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8545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East Sea - adg-412</a:t>
            </a:r>
          </a:p>
        </c:rich>
      </c:tx>
      <c:layout>
        <c:manualLayout>
          <c:xMode val="factor"/>
          <c:yMode val="factor"/>
          <c:x val="-0.010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20125"/>
          <c:w val="0.8605"/>
          <c:h val="0.6465"/>
        </c:manualLayout>
      </c:layout>
      <c:lineChart>
        <c:grouping val="standard"/>
        <c:varyColors val="0"/>
        <c:ser>
          <c:idx val="0"/>
          <c:order val="0"/>
          <c:tx>
            <c:strRef>
              <c:f>'eastsea-means'!$U$5</c:f>
              <c:strCache>
                <c:ptCount val="1"/>
                <c:pt idx="0">
                  <c:v>North- adg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'eastsea-means'!$V$7:$V$29</c:f>
              <c:numCache>
                <c:ptCount val="23"/>
                <c:pt idx="0">
                  <c:v>0.017799</c:v>
                </c:pt>
                <c:pt idx="1">
                  <c:v>0.016901</c:v>
                </c:pt>
                <c:pt idx="2">
                  <c:v>0.022268</c:v>
                </c:pt>
                <c:pt idx="3">
                  <c:v>0.026006</c:v>
                </c:pt>
                <c:pt idx="4">
                  <c:v>0.01881</c:v>
                </c:pt>
                <c:pt idx="5">
                  <c:v>0.011775</c:v>
                </c:pt>
                <c:pt idx="6">
                  <c:v>0.01469</c:v>
                </c:pt>
                <c:pt idx="7">
                  <c:v>0.01732</c:v>
                </c:pt>
                <c:pt idx="8">
                  <c:v>0.017341</c:v>
                </c:pt>
                <c:pt idx="9">
                  <c:v>0.023898</c:v>
                </c:pt>
                <c:pt idx="10">
                  <c:v>0.025778</c:v>
                </c:pt>
                <c:pt idx="11">
                  <c:v>0.031139</c:v>
                </c:pt>
                <c:pt idx="12">
                  <c:v>0.025073</c:v>
                </c:pt>
                <c:pt idx="13">
                  <c:v>0.023369</c:v>
                </c:pt>
                <c:pt idx="14">
                  <c:v>0.030085</c:v>
                </c:pt>
                <c:pt idx="15">
                  <c:v>0.03016</c:v>
                </c:pt>
                <c:pt idx="16">
                  <c:v>0.029679</c:v>
                </c:pt>
                <c:pt idx="17">
                  <c:v>0.019188</c:v>
                </c:pt>
                <c:pt idx="18">
                  <c:v>0.01933</c:v>
                </c:pt>
                <c:pt idx="19">
                  <c:v>0.01622</c:v>
                </c:pt>
                <c:pt idx="20">
                  <c:v>0.019184</c:v>
                </c:pt>
                <c:pt idx="21">
                  <c:v>0.023335</c:v>
                </c:pt>
                <c:pt idx="22">
                  <c:v>0.023398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'eastsea-means'!$X$5</c:f>
              <c:strCache>
                <c:ptCount val="1"/>
                <c:pt idx="0">
                  <c:v>Polar-adg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'eastsea-means'!$Y$7:$Y$30</c:f>
              <c:numCache>
                <c:ptCount val="24"/>
                <c:pt idx="0">
                  <c:v>0.019095</c:v>
                </c:pt>
                <c:pt idx="1">
                  <c:v>0.020636</c:v>
                </c:pt>
                <c:pt idx="2">
                  <c:v>0.029498</c:v>
                </c:pt>
                <c:pt idx="3">
                  <c:v>0.028292</c:v>
                </c:pt>
                <c:pt idx="4">
                  <c:v>0.016609</c:v>
                </c:pt>
                <c:pt idx="5">
                  <c:v>0.009671</c:v>
                </c:pt>
                <c:pt idx="6">
                  <c:v>0.009814</c:v>
                </c:pt>
                <c:pt idx="7">
                  <c:v>0.010503</c:v>
                </c:pt>
                <c:pt idx="8">
                  <c:v>0.010639</c:v>
                </c:pt>
                <c:pt idx="9">
                  <c:v>0.017868</c:v>
                </c:pt>
                <c:pt idx="10">
                  <c:v>0.029151</c:v>
                </c:pt>
                <c:pt idx="11">
                  <c:v>0.033598</c:v>
                </c:pt>
                <c:pt idx="12">
                  <c:v>0.028141</c:v>
                </c:pt>
                <c:pt idx="13">
                  <c:v>0.024488</c:v>
                </c:pt>
                <c:pt idx="14">
                  <c:v>0.029039</c:v>
                </c:pt>
                <c:pt idx="15">
                  <c:v>0.033911</c:v>
                </c:pt>
                <c:pt idx="16">
                  <c:v>0.025762</c:v>
                </c:pt>
                <c:pt idx="17">
                  <c:v>0.012862</c:v>
                </c:pt>
                <c:pt idx="18">
                  <c:v>0.011335</c:v>
                </c:pt>
                <c:pt idx="19">
                  <c:v>0.011025</c:v>
                </c:pt>
                <c:pt idx="20">
                  <c:v>0.014304</c:v>
                </c:pt>
                <c:pt idx="21">
                  <c:v>0.020845</c:v>
                </c:pt>
                <c:pt idx="22">
                  <c:v>0.026667</c:v>
                </c:pt>
                <c:pt idx="23">
                  <c:v>0.023618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'eastsea-means'!$AA$5</c:f>
              <c:strCache>
                <c:ptCount val="1"/>
                <c:pt idx="0">
                  <c:v>South-adg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'eastsea-means'!$AB$7:$AB$30</c:f>
              <c:numCache>
                <c:ptCount val="24"/>
                <c:pt idx="0">
                  <c:v>0.017581</c:v>
                </c:pt>
                <c:pt idx="1">
                  <c:v>0.018323</c:v>
                </c:pt>
                <c:pt idx="2">
                  <c:v>0.024164</c:v>
                </c:pt>
                <c:pt idx="3">
                  <c:v>0.030306</c:v>
                </c:pt>
                <c:pt idx="4">
                  <c:v>0.024286</c:v>
                </c:pt>
                <c:pt idx="5">
                  <c:v>0.011222</c:v>
                </c:pt>
                <c:pt idx="6">
                  <c:v>0.010871</c:v>
                </c:pt>
                <c:pt idx="7">
                  <c:v>0.011527</c:v>
                </c:pt>
                <c:pt idx="8">
                  <c:v>0.01191</c:v>
                </c:pt>
                <c:pt idx="9">
                  <c:v>0.019457</c:v>
                </c:pt>
                <c:pt idx="10">
                  <c:v>0.028868</c:v>
                </c:pt>
                <c:pt idx="11">
                  <c:v>0.029836</c:v>
                </c:pt>
                <c:pt idx="12">
                  <c:v>0.020898</c:v>
                </c:pt>
                <c:pt idx="13">
                  <c:v>0.020895</c:v>
                </c:pt>
                <c:pt idx="14">
                  <c:v>0.018711</c:v>
                </c:pt>
                <c:pt idx="15">
                  <c:v>0.024407</c:v>
                </c:pt>
                <c:pt idx="16">
                  <c:v>0.02827</c:v>
                </c:pt>
                <c:pt idx="17">
                  <c:v>0.017804</c:v>
                </c:pt>
                <c:pt idx="18">
                  <c:v>0.012359</c:v>
                </c:pt>
                <c:pt idx="19">
                  <c:v>0.012075</c:v>
                </c:pt>
                <c:pt idx="20">
                  <c:v>0.01435</c:v>
                </c:pt>
                <c:pt idx="21">
                  <c:v>0.023003</c:v>
                </c:pt>
                <c:pt idx="22">
                  <c:v>0.031397</c:v>
                </c:pt>
                <c:pt idx="23">
                  <c:v>0.023004</c:v>
                </c:pt>
              </c:numCache>
            </c:numRef>
          </c:val>
          <c:smooth val="0"/>
        </c:ser>
        <c:marker val="1"/>
        <c:axId val="25775112"/>
        <c:axId val="30649417"/>
      </c:lineChart>
      <c:catAx>
        <c:axId val="2577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m-1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32</xdr:row>
      <xdr:rowOff>28575</xdr:rowOff>
    </xdr:from>
    <xdr:to>
      <xdr:col>27</xdr:col>
      <xdr:colOff>333375</xdr:colOff>
      <xdr:row>39</xdr:row>
      <xdr:rowOff>142875</xdr:rowOff>
    </xdr:to>
    <xdr:graphicFrame>
      <xdr:nvGraphicFramePr>
        <xdr:cNvPr id="1" name="Chart 3"/>
        <xdr:cNvGraphicFramePr/>
      </xdr:nvGraphicFramePr>
      <xdr:xfrm>
        <a:off x="11772900" y="5200650"/>
        <a:ext cx="501967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7</xdr:col>
      <xdr:colOff>514350</xdr:colOff>
      <xdr:row>11</xdr:row>
      <xdr:rowOff>142875</xdr:rowOff>
    </xdr:to>
    <xdr:graphicFrame>
      <xdr:nvGraphicFramePr>
        <xdr:cNvPr id="1" name="Chart 3"/>
        <xdr:cNvGraphicFramePr/>
      </xdr:nvGraphicFramePr>
      <xdr:xfrm>
        <a:off x="0" y="276225"/>
        <a:ext cx="47815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14</xdr:row>
      <xdr:rowOff>28575</xdr:rowOff>
    </xdr:from>
    <xdr:to>
      <xdr:col>14</xdr:col>
      <xdr:colOff>276225</xdr:colOff>
      <xdr:row>24</xdr:row>
      <xdr:rowOff>38100</xdr:rowOff>
    </xdr:to>
    <xdr:graphicFrame>
      <xdr:nvGraphicFramePr>
        <xdr:cNvPr id="2" name="Chart 1"/>
        <xdr:cNvGraphicFramePr/>
      </xdr:nvGraphicFramePr>
      <xdr:xfrm>
        <a:off x="4648200" y="2295525"/>
        <a:ext cx="4162425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123825</xdr:rowOff>
    </xdr:from>
    <xdr:to>
      <xdr:col>7</xdr:col>
      <xdr:colOff>38100</xdr:colOff>
      <xdr:row>31</xdr:row>
      <xdr:rowOff>152400</xdr:rowOff>
    </xdr:to>
    <xdr:graphicFrame>
      <xdr:nvGraphicFramePr>
        <xdr:cNvPr id="3" name="Chart 2"/>
        <xdr:cNvGraphicFramePr/>
      </xdr:nvGraphicFramePr>
      <xdr:xfrm>
        <a:off x="0" y="2228850"/>
        <a:ext cx="43053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43</xdr:row>
      <xdr:rowOff>123825</xdr:rowOff>
    </xdr:from>
    <xdr:to>
      <xdr:col>10</xdr:col>
      <xdr:colOff>466725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5010150" y="7077075"/>
        <a:ext cx="155257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zoomScale="75" zoomScaleNormal="75" workbookViewId="0" topLeftCell="Q4">
      <selection activeCell="H41" sqref="H41"/>
    </sheetView>
  </sheetViews>
  <sheetFormatPr defaultColWidth="9.140625" defaultRowHeight="12.75"/>
  <sheetData>
    <row r="1" ht="12.75">
      <c r="B1" t="s">
        <v>0</v>
      </c>
    </row>
    <row r="5" spans="2:33" ht="12.75">
      <c r="B5" t="s">
        <v>1</v>
      </c>
      <c r="C5" s="2" t="s">
        <v>17</v>
      </c>
      <c r="D5" s="2"/>
      <c r="E5" s="2"/>
      <c r="F5" s="2" t="s">
        <v>18</v>
      </c>
      <c r="G5" s="2"/>
      <c r="H5" s="2"/>
      <c r="I5" s="2" t="s">
        <v>19</v>
      </c>
      <c r="J5" s="2"/>
      <c r="K5" s="2"/>
      <c r="L5" s="4" t="s">
        <v>20</v>
      </c>
      <c r="M5" s="4"/>
      <c r="N5" s="4"/>
      <c r="O5" s="4" t="s">
        <v>21</v>
      </c>
      <c r="P5" s="4"/>
      <c r="Q5" s="4"/>
      <c r="R5" s="4" t="s">
        <v>22</v>
      </c>
      <c r="S5" s="4"/>
      <c r="T5" s="4"/>
      <c r="U5" s="6" t="s">
        <v>23</v>
      </c>
      <c r="V5" s="6"/>
      <c r="W5" s="6"/>
      <c r="X5" s="6" t="s">
        <v>24</v>
      </c>
      <c r="Y5" s="6"/>
      <c r="Z5" s="6"/>
      <c r="AA5" s="6" t="s">
        <v>25</v>
      </c>
      <c r="AB5" s="6"/>
      <c r="AC5" s="6"/>
      <c r="AG5" t="s">
        <v>30</v>
      </c>
    </row>
    <row r="6" spans="3:36" ht="12" customHeight="1">
      <c r="C6" s="2" t="s">
        <v>4</v>
      </c>
      <c r="D6" s="3" t="s">
        <v>2</v>
      </c>
      <c r="E6" s="2" t="s">
        <v>3</v>
      </c>
      <c r="F6" s="2" t="s">
        <v>4</v>
      </c>
      <c r="G6" s="3" t="s">
        <v>2</v>
      </c>
      <c r="H6" s="2" t="s">
        <v>3</v>
      </c>
      <c r="I6" s="2" t="s">
        <v>4</v>
      </c>
      <c r="J6" s="3" t="s">
        <v>2</v>
      </c>
      <c r="K6" s="2" t="s">
        <v>3</v>
      </c>
      <c r="L6" s="4" t="s">
        <v>4</v>
      </c>
      <c r="M6" s="5" t="s">
        <v>2</v>
      </c>
      <c r="N6" s="4" t="s">
        <v>3</v>
      </c>
      <c r="O6" s="4" t="s">
        <v>4</v>
      </c>
      <c r="P6" s="5" t="s">
        <v>2</v>
      </c>
      <c r="Q6" s="4" t="s">
        <v>3</v>
      </c>
      <c r="R6" s="4" t="s">
        <v>4</v>
      </c>
      <c r="S6" s="5" t="s">
        <v>2</v>
      </c>
      <c r="T6" s="4" t="s">
        <v>3</v>
      </c>
      <c r="U6" s="6" t="s">
        <v>4</v>
      </c>
      <c r="V6" s="7" t="s">
        <v>2</v>
      </c>
      <c r="W6" s="6" t="s">
        <v>3</v>
      </c>
      <c r="X6" s="6" t="s">
        <v>4</v>
      </c>
      <c r="Y6" s="7" t="s">
        <v>2</v>
      </c>
      <c r="Z6" s="6" t="s">
        <v>3</v>
      </c>
      <c r="AA6" s="6" t="s">
        <v>4</v>
      </c>
      <c r="AB6" s="7" t="s">
        <v>2</v>
      </c>
      <c r="AC6" s="6" t="s">
        <v>3</v>
      </c>
      <c r="AE6" s="6" t="s">
        <v>27</v>
      </c>
      <c r="AF6" s="6" t="s">
        <v>29</v>
      </c>
      <c r="AG6" t="s">
        <v>26</v>
      </c>
      <c r="AH6" s="6" t="s">
        <v>29</v>
      </c>
      <c r="AI6" t="s">
        <v>28</v>
      </c>
      <c r="AJ6" s="6" t="s">
        <v>29</v>
      </c>
    </row>
    <row r="7" spans="1:36" ht="12.75">
      <c r="A7" t="s">
        <v>5</v>
      </c>
      <c r="B7" s="1">
        <v>1</v>
      </c>
      <c r="C7">
        <v>396360</v>
      </c>
      <c r="D7" s="9">
        <v>0.733133</v>
      </c>
      <c r="E7">
        <v>0.779252</v>
      </c>
      <c r="F7">
        <v>200544</v>
      </c>
      <c r="G7" s="2">
        <v>0.661337</v>
      </c>
      <c r="H7">
        <v>0.682682</v>
      </c>
      <c r="I7">
        <v>369407</v>
      </c>
      <c r="J7" s="8">
        <v>0.536351</v>
      </c>
      <c r="K7">
        <v>0.538571</v>
      </c>
      <c r="L7">
        <v>398564</v>
      </c>
      <c r="M7" s="9">
        <v>0.00662</v>
      </c>
      <c r="N7">
        <v>0.007339</v>
      </c>
      <c r="O7">
        <v>201393</v>
      </c>
      <c r="P7" s="2">
        <v>0.003456</v>
      </c>
      <c r="Q7">
        <v>0.004081</v>
      </c>
      <c r="R7">
        <v>374171</v>
      </c>
      <c r="S7" s="8">
        <v>0.003336</v>
      </c>
      <c r="T7">
        <v>0.003697</v>
      </c>
      <c r="U7">
        <v>392633</v>
      </c>
      <c r="V7" s="9">
        <v>0.017799</v>
      </c>
      <c r="W7">
        <v>0.018359</v>
      </c>
      <c r="X7">
        <v>199978</v>
      </c>
      <c r="Y7" s="2">
        <v>0.019095</v>
      </c>
      <c r="Z7">
        <v>0.020144</v>
      </c>
      <c r="AA7">
        <v>363239</v>
      </c>
      <c r="AB7" s="8">
        <v>0.017581</v>
      </c>
      <c r="AC7">
        <v>0.018233</v>
      </c>
      <c r="AD7">
        <v>1</v>
      </c>
      <c r="AE7">
        <v>1.50705</v>
      </c>
      <c r="AF7">
        <v>2.01892</v>
      </c>
      <c r="AG7">
        <v>5.26469</v>
      </c>
      <c r="AH7">
        <v>2.85839</v>
      </c>
      <c r="AI7">
        <v>10.43552</v>
      </c>
      <c r="AJ7">
        <v>5.1015</v>
      </c>
    </row>
    <row r="8" spans="1:36" ht="12.75">
      <c r="A8" t="s">
        <v>6</v>
      </c>
      <c r="B8" s="1">
        <v>2</v>
      </c>
      <c r="C8">
        <v>499548</v>
      </c>
      <c r="D8" s="9">
        <v>0.657836</v>
      </c>
      <c r="E8">
        <v>0.754905</v>
      </c>
      <c r="F8">
        <v>326273</v>
      </c>
      <c r="G8" s="2">
        <v>0.72971</v>
      </c>
      <c r="H8">
        <v>0.458617</v>
      </c>
      <c r="I8">
        <v>546085</v>
      </c>
      <c r="J8" s="8">
        <v>0.624269</v>
      </c>
      <c r="K8">
        <v>0.504846</v>
      </c>
      <c r="L8">
        <v>503571</v>
      </c>
      <c r="M8" s="9">
        <v>0.004832</v>
      </c>
      <c r="N8">
        <v>0.005611</v>
      </c>
      <c r="O8">
        <v>326428</v>
      </c>
      <c r="P8" s="2">
        <v>0.003242</v>
      </c>
      <c r="Q8">
        <v>0.001852</v>
      </c>
      <c r="R8">
        <v>546726</v>
      </c>
      <c r="S8" s="8">
        <v>0.003494</v>
      </c>
      <c r="T8">
        <v>0.002527</v>
      </c>
      <c r="U8">
        <v>487714</v>
      </c>
      <c r="V8" s="9">
        <v>0.016901</v>
      </c>
      <c r="W8">
        <v>0.016855</v>
      </c>
      <c r="X8">
        <v>326367</v>
      </c>
      <c r="Y8" s="2">
        <v>0.020636</v>
      </c>
      <c r="Z8">
        <v>0.009306</v>
      </c>
      <c r="AA8">
        <v>545567</v>
      </c>
      <c r="AB8" s="8">
        <v>0.018323</v>
      </c>
      <c r="AC8">
        <v>0.011883</v>
      </c>
      <c r="AD8">
        <v>2</v>
      </c>
      <c r="AE8">
        <v>1.19414</v>
      </c>
      <c r="AF8">
        <v>1.72847</v>
      </c>
      <c r="AG8">
        <v>4.83332</v>
      </c>
      <c r="AH8">
        <v>2.57545</v>
      </c>
      <c r="AI8">
        <v>10.83889</v>
      </c>
      <c r="AJ8">
        <v>4.18986</v>
      </c>
    </row>
    <row r="9" spans="1:36" ht="12.75">
      <c r="A9" t="s">
        <v>7</v>
      </c>
      <c r="B9" s="1">
        <v>3</v>
      </c>
      <c r="C9">
        <v>517667</v>
      </c>
      <c r="D9" s="9">
        <v>0.908452</v>
      </c>
      <c r="E9">
        <v>0.694768</v>
      </c>
      <c r="F9">
        <v>322372</v>
      </c>
      <c r="G9" s="2">
        <v>1.050998</v>
      </c>
      <c r="H9">
        <v>0.497736</v>
      </c>
      <c r="I9">
        <v>551571</v>
      </c>
      <c r="J9" s="8">
        <v>0.826772</v>
      </c>
      <c r="K9">
        <v>0.65153</v>
      </c>
      <c r="L9">
        <v>518818</v>
      </c>
      <c r="M9" s="9">
        <v>0.005048</v>
      </c>
      <c r="N9">
        <v>0.005557</v>
      </c>
      <c r="O9">
        <v>322632</v>
      </c>
      <c r="P9" s="2">
        <v>0.003727</v>
      </c>
      <c r="Q9">
        <v>0.001872</v>
      </c>
      <c r="R9">
        <v>551922</v>
      </c>
      <c r="S9" s="8">
        <v>0.00337</v>
      </c>
      <c r="T9">
        <v>0.002092</v>
      </c>
      <c r="U9">
        <v>515836</v>
      </c>
      <c r="V9" s="9">
        <v>0.022268</v>
      </c>
      <c r="W9">
        <v>0.014715</v>
      </c>
      <c r="X9">
        <v>322448</v>
      </c>
      <c r="Y9" s="2">
        <v>0.029498</v>
      </c>
      <c r="Z9">
        <v>0.01062</v>
      </c>
      <c r="AA9">
        <v>551816</v>
      </c>
      <c r="AB9" s="8">
        <v>0.024164</v>
      </c>
      <c r="AC9">
        <v>0.01422</v>
      </c>
      <c r="AD9">
        <v>3</v>
      </c>
      <c r="AE9">
        <v>2.8754</v>
      </c>
      <c r="AF9">
        <v>3.01044</v>
      </c>
      <c r="AG9">
        <v>6.51272</v>
      </c>
      <c r="AH9">
        <v>2.33977</v>
      </c>
      <c r="AI9">
        <v>11.36895</v>
      </c>
      <c r="AJ9">
        <v>3.60262</v>
      </c>
    </row>
    <row r="10" spans="1:36" ht="12.75">
      <c r="A10" t="s">
        <v>8</v>
      </c>
      <c r="B10" s="1">
        <v>4</v>
      </c>
      <c r="C10">
        <v>508856</v>
      </c>
      <c r="D10" s="9">
        <v>1.044136</v>
      </c>
      <c r="E10">
        <v>0.89077</v>
      </c>
      <c r="F10">
        <v>325015</v>
      </c>
      <c r="G10" s="2">
        <v>1.0306</v>
      </c>
      <c r="H10">
        <v>0.49665</v>
      </c>
      <c r="I10">
        <v>552698</v>
      </c>
      <c r="J10" s="8">
        <v>1.303493</v>
      </c>
      <c r="K10">
        <v>0.769684</v>
      </c>
      <c r="L10">
        <v>510505</v>
      </c>
      <c r="M10" s="9">
        <v>0.004891</v>
      </c>
      <c r="N10">
        <v>0.004575</v>
      </c>
      <c r="O10">
        <v>325269</v>
      </c>
      <c r="P10" s="2">
        <v>0.00397</v>
      </c>
      <c r="Q10">
        <v>0.001345</v>
      </c>
      <c r="R10">
        <v>553577</v>
      </c>
      <c r="S10" s="8">
        <v>0.004391</v>
      </c>
      <c r="T10">
        <v>0.002378</v>
      </c>
      <c r="U10">
        <v>508361</v>
      </c>
      <c r="V10" s="9">
        <v>0.026006</v>
      </c>
      <c r="W10">
        <v>0.019853</v>
      </c>
      <c r="X10">
        <v>325209</v>
      </c>
      <c r="Y10" s="2">
        <v>0.028292</v>
      </c>
      <c r="Z10">
        <v>0.009108</v>
      </c>
      <c r="AA10">
        <v>553467</v>
      </c>
      <c r="AB10" s="8">
        <v>0.030306</v>
      </c>
      <c r="AC10">
        <v>0.014419</v>
      </c>
      <c r="AD10">
        <v>4</v>
      </c>
      <c r="AE10">
        <v>5.21124</v>
      </c>
      <c r="AF10">
        <v>4.48071</v>
      </c>
      <c r="AG10">
        <v>9.03124</v>
      </c>
      <c r="AH10">
        <v>2.86108</v>
      </c>
      <c r="AI10">
        <v>13.7567</v>
      </c>
      <c r="AJ10">
        <v>3.41189</v>
      </c>
    </row>
    <row r="11" spans="1:36" ht="12.75">
      <c r="A11" t="s">
        <v>9</v>
      </c>
      <c r="B11" s="1">
        <v>5</v>
      </c>
      <c r="C11">
        <v>523201</v>
      </c>
      <c r="D11" s="9">
        <v>0.738019</v>
      </c>
      <c r="E11">
        <v>0.984327</v>
      </c>
      <c r="F11">
        <v>324968</v>
      </c>
      <c r="G11" s="2">
        <v>0.582019</v>
      </c>
      <c r="H11">
        <v>0.541215</v>
      </c>
      <c r="I11">
        <v>552308</v>
      </c>
      <c r="J11" s="8">
        <v>0.976888</v>
      </c>
      <c r="K11">
        <v>0.742487</v>
      </c>
      <c r="L11">
        <v>527095</v>
      </c>
      <c r="M11" s="9">
        <v>0.004148</v>
      </c>
      <c r="N11">
        <v>0.003455</v>
      </c>
      <c r="O11">
        <v>325260</v>
      </c>
      <c r="P11" s="2">
        <v>0.003427</v>
      </c>
      <c r="Q11">
        <v>0.001293</v>
      </c>
      <c r="R11">
        <v>553193</v>
      </c>
      <c r="S11" s="8">
        <v>0.004142</v>
      </c>
      <c r="T11">
        <v>0.002017</v>
      </c>
      <c r="U11">
        <v>525181</v>
      </c>
      <c r="V11" s="9">
        <v>0.01881</v>
      </c>
      <c r="W11">
        <v>0.024681</v>
      </c>
      <c r="X11">
        <v>325232</v>
      </c>
      <c r="Y11" s="2">
        <v>0.016609</v>
      </c>
      <c r="Z11">
        <v>0.013593</v>
      </c>
      <c r="AA11">
        <v>553073</v>
      </c>
      <c r="AB11" s="8">
        <v>0.024286</v>
      </c>
      <c r="AC11">
        <v>0.017667</v>
      </c>
      <c r="AD11">
        <v>5</v>
      </c>
      <c r="AE11">
        <v>7.44974</v>
      </c>
      <c r="AF11">
        <v>2.42223</v>
      </c>
      <c r="AG11">
        <v>13.14924</v>
      </c>
      <c r="AH11">
        <v>2.17363</v>
      </c>
      <c r="AI11">
        <v>16.59917</v>
      </c>
      <c r="AJ11">
        <v>3.28586</v>
      </c>
    </row>
    <row r="12" spans="1:36" ht="12.75">
      <c r="A12" t="s">
        <v>10</v>
      </c>
      <c r="B12" s="1">
        <v>6</v>
      </c>
      <c r="C12">
        <v>327342</v>
      </c>
      <c r="D12" s="9">
        <v>0.447552</v>
      </c>
      <c r="E12">
        <v>0.674046</v>
      </c>
      <c r="F12">
        <v>275208</v>
      </c>
      <c r="G12" s="2">
        <v>0.331788</v>
      </c>
      <c r="H12">
        <v>0.390974</v>
      </c>
      <c r="I12">
        <v>489848</v>
      </c>
      <c r="J12" s="8">
        <v>0.352984</v>
      </c>
      <c r="K12">
        <v>0.462258</v>
      </c>
      <c r="L12">
        <v>329328</v>
      </c>
      <c r="M12" s="9">
        <v>0.003676</v>
      </c>
      <c r="N12">
        <v>0.003542</v>
      </c>
      <c r="O12">
        <v>277359</v>
      </c>
      <c r="P12" s="2">
        <v>0.002901</v>
      </c>
      <c r="Q12">
        <v>0.002464</v>
      </c>
      <c r="R12">
        <v>491905</v>
      </c>
      <c r="S12" s="8">
        <v>0.0026</v>
      </c>
      <c r="T12">
        <v>0.002076</v>
      </c>
      <c r="U12">
        <v>323625</v>
      </c>
      <c r="V12" s="9">
        <v>0.011775</v>
      </c>
      <c r="W12">
        <v>0.019655</v>
      </c>
      <c r="X12">
        <v>265906</v>
      </c>
      <c r="Y12" s="2">
        <v>0.009671</v>
      </c>
      <c r="Z12">
        <v>0.009886</v>
      </c>
      <c r="AA12">
        <v>477920</v>
      </c>
      <c r="AB12" s="8">
        <v>0.011222</v>
      </c>
      <c r="AC12">
        <v>0.016699</v>
      </c>
      <c r="AD12">
        <v>6</v>
      </c>
      <c r="AE12">
        <v>7.28335</v>
      </c>
      <c r="AF12">
        <v>3.67171</v>
      </c>
      <c r="AG12">
        <v>10.93669</v>
      </c>
      <c r="AH12">
        <v>3.27056</v>
      </c>
      <c r="AI12">
        <v>13.86349</v>
      </c>
      <c r="AJ12">
        <v>3.62732</v>
      </c>
    </row>
    <row r="13" spans="1:36" ht="12.75">
      <c r="A13" t="s">
        <v>11</v>
      </c>
      <c r="B13" s="1">
        <v>7</v>
      </c>
      <c r="C13">
        <v>420313</v>
      </c>
      <c r="D13" s="9">
        <v>0.566358</v>
      </c>
      <c r="E13">
        <v>0.841727</v>
      </c>
      <c r="F13">
        <v>281316</v>
      </c>
      <c r="G13" s="2">
        <v>0.346988</v>
      </c>
      <c r="H13">
        <v>0.334091</v>
      </c>
      <c r="I13">
        <v>543456</v>
      </c>
      <c r="J13" s="8">
        <v>0.425275</v>
      </c>
      <c r="K13">
        <v>0.59276</v>
      </c>
      <c r="L13">
        <v>425239</v>
      </c>
      <c r="M13" s="9">
        <v>0.004848</v>
      </c>
      <c r="N13">
        <v>0.00363</v>
      </c>
      <c r="O13">
        <v>281889</v>
      </c>
      <c r="P13" s="2">
        <v>0.004073</v>
      </c>
      <c r="Q13">
        <v>0.002245</v>
      </c>
      <c r="R13">
        <v>545191</v>
      </c>
      <c r="S13" s="8">
        <v>0.004223</v>
      </c>
      <c r="T13">
        <v>0.003652</v>
      </c>
      <c r="U13">
        <v>417914</v>
      </c>
      <c r="V13" s="9">
        <v>0.01469</v>
      </c>
      <c r="W13">
        <v>0.023146</v>
      </c>
      <c r="X13">
        <v>279707</v>
      </c>
      <c r="Y13" s="2">
        <v>0.009814</v>
      </c>
      <c r="Z13">
        <v>0.008541</v>
      </c>
      <c r="AA13">
        <v>543161</v>
      </c>
      <c r="AB13" s="8">
        <v>0.010871</v>
      </c>
      <c r="AC13">
        <v>0.012948</v>
      </c>
      <c r="AD13">
        <v>7</v>
      </c>
      <c r="AE13">
        <v>13.56559</v>
      </c>
      <c r="AF13">
        <v>2.09681</v>
      </c>
      <c r="AG13">
        <v>15.83154</v>
      </c>
      <c r="AH13">
        <v>1.99052</v>
      </c>
      <c r="AI13">
        <v>17.83077</v>
      </c>
      <c r="AJ13">
        <v>3.3139</v>
      </c>
    </row>
    <row r="14" spans="1:36" ht="12.75">
      <c r="A14" t="s">
        <v>12</v>
      </c>
      <c r="B14" s="1">
        <v>8</v>
      </c>
      <c r="C14">
        <v>488659</v>
      </c>
      <c r="D14" s="9">
        <v>0.687106</v>
      </c>
      <c r="E14">
        <v>0.907617</v>
      </c>
      <c r="F14">
        <v>323434</v>
      </c>
      <c r="G14" s="2">
        <v>0.381369</v>
      </c>
      <c r="H14">
        <v>0.536389</v>
      </c>
      <c r="I14">
        <v>481742</v>
      </c>
      <c r="J14" s="8">
        <v>0.38712</v>
      </c>
      <c r="K14">
        <v>0.465623</v>
      </c>
      <c r="L14">
        <v>493203</v>
      </c>
      <c r="M14" s="9">
        <v>0.00494</v>
      </c>
      <c r="N14">
        <v>0.004015</v>
      </c>
      <c r="O14">
        <v>323965</v>
      </c>
      <c r="P14" s="2">
        <v>0.003871</v>
      </c>
      <c r="Q14">
        <v>0.001931</v>
      </c>
      <c r="R14">
        <v>483817</v>
      </c>
      <c r="S14" s="8">
        <v>0.004314</v>
      </c>
      <c r="T14">
        <v>0.002726</v>
      </c>
      <c r="U14">
        <v>486519</v>
      </c>
      <c r="V14" s="9">
        <v>0.01732</v>
      </c>
      <c r="W14">
        <v>0.023716</v>
      </c>
      <c r="X14">
        <v>323384</v>
      </c>
      <c r="Y14" s="2">
        <v>0.010503</v>
      </c>
      <c r="Z14">
        <v>0.013167</v>
      </c>
      <c r="AA14">
        <v>479509</v>
      </c>
      <c r="AB14" s="8">
        <v>0.011527</v>
      </c>
      <c r="AC14">
        <v>0.016912</v>
      </c>
      <c r="AD14">
        <v>8</v>
      </c>
      <c r="AE14">
        <v>16.19843</v>
      </c>
      <c r="AF14">
        <v>2.31501</v>
      </c>
      <c r="AG14">
        <v>18.29491</v>
      </c>
      <c r="AH14">
        <v>2.06959</v>
      </c>
      <c r="AI14">
        <v>20.79934</v>
      </c>
      <c r="AJ14">
        <v>2.6577</v>
      </c>
    </row>
    <row r="15" spans="1:36" ht="12.75">
      <c r="A15" t="s">
        <v>13</v>
      </c>
      <c r="B15" s="1">
        <v>9</v>
      </c>
      <c r="C15">
        <v>531128</v>
      </c>
      <c r="D15" s="9">
        <v>0.762788</v>
      </c>
      <c r="E15">
        <v>0.9792</v>
      </c>
      <c r="F15">
        <v>326340</v>
      </c>
      <c r="G15" s="2">
        <v>0.389811</v>
      </c>
      <c r="H15">
        <v>0.562823</v>
      </c>
      <c r="I15">
        <v>555370</v>
      </c>
      <c r="J15" s="8">
        <v>0.410205</v>
      </c>
      <c r="K15">
        <v>0.608802</v>
      </c>
      <c r="L15">
        <v>533914</v>
      </c>
      <c r="M15" s="9">
        <v>0.004562</v>
      </c>
      <c r="N15">
        <v>0.003174</v>
      </c>
      <c r="O15">
        <v>326644</v>
      </c>
      <c r="P15" s="2">
        <v>0.003349</v>
      </c>
      <c r="Q15">
        <v>0.001572</v>
      </c>
      <c r="R15">
        <v>558940</v>
      </c>
      <c r="S15" s="8">
        <v>0.003249</v>
      </c>
      <c r="T15">
        <v>0.003876</v>
      </c>
      <c r="U15">
        <v>532616</v>
      </c>
      <c r="V15" s="9">
        <v>0.017341</v>
      </c>
      <c r="W15">
        <v>0.022035</v>
      </c>
      <c r="X15">
        <v>326580</v>
      </c>
      <c r="Y15" s="2">
        <v>0.010639</v>
      </c>
      <c r="Z15">
        <v>0.012546</v>
      </c>
      <c r="AA15">
        <v>558606</v>
      </c>
      <c r="AB15" s="8">
        <v>0.01191</v>
      </c>
      <c r="AC15">
        <v>0.018228</v>
      </c>
      <c r="AD15">
        <v>9</v>
      </c>
      <c r="AE15">
        <v>15.09681</v>
      </c>
      <c r="AF15">
        <v>1.72207</v>
      </c>
      <c r="AG15">
        <v>18.24013</v>
      </c>
      <c r="AH15">
        <v>1.56386</v>
      </c>
      <c r="AI15">
        <v>20.86771</v>
      </c>
      <c r="AJ15">
        <v>1.62493</v>
      </c>
    </row>
    <row r="16" spans="1:36" ht="12.75">
      <c r="A16" t="s">
        <v>14</v>
      </c>
      <c r="B16" s="1">
        <v>10</v>
      </c>
      <c r="C16">
        <v>538705</v>
      </c>
      <c r="D16" s="9">
        <v>1.025767</v>
      </c>
      <c r="E16">
        <v>1.009272</v>
      </c>
      <c r="F16">
        <v>327437</v>
      </c>
      <c r="G16" s="2">
        <v>0.648619</v>
      </c>
      <c r="H16">
        <v>0.57616</v>
      </c>
      <c r="I16">
        <v>557271</v>
      </c>
      <c r="J16" s="8">
        <v>0.659479</v>
      </c>
      <c r="K16">
        <v>0.616286</v>
      </c>
      <c r="L16">
        <v>540537</v>
      </c>
      <c r="M16" s="9">
        <v>0.005155</v>
      </c>
      <c r="N16">
        <v>0.003898</v>
      </c>
      <c r="O16">
        <v>327569</v>
      </c>
      <c r="P16" s="2">
        <v>0.003803</v>
      </c>
      <c r="Q16">
        <v>0.001842</v>
      </c>
      <c r="R16">
        <v>558908</v>
      </c>
      <c r="S16" s="8">
        <v>0.00356</v>
      </c>
      <c r="T16">
        <v>0.002816</v>
      </c>
      <c r="U16">
        <v>539930</v>
      </c>
      <c r="V16" s="9">
        <v>0.023898</v>
      </c>
      <c r="W16">
        <v>0.019436</v>
      </c>
      <c r="X16">
        <v>327478</v>
      </c>
      <c r="Y16" s="2">
        <v>0.017868</v>
      </c>
      <c r="Z16">
        <v>0.011992</v>
      </c>
      <c r="AA16">
        <v>558785</v>
      </c>
      <c r="AB16" s="8">
        <v>0.019457</v>
      </c>
      <c r="AC16">
        <v>0.015269</v>
      </c>
      <c r="AD16">
        <v>10</v>
      </c>
      <c r="AE16">
        <v>9.78902</v>
      </c>
      <c r="AF16">
        <v>2.57646</v>
      </c>
      <c r="AG16">
        <v>13.41191</v>
      </c>
      <c r="AH16">
        <v>2.55642</v>
      </c>
      <c r="AI16">
        <v>16.44279</v>
      </c>
      <c r="AJ16">
        <v>3.24293</v>
      </c>
    </row>
    <row r="17" spans="1:36" ht="12.75">
      <c r="A17" t="s">
        <v>15</v>
      </c>
      <c r="B17" s="1">
        <v>11</v>
      </c>
      <c r="C17">
        <v>529327</v>
      </c>
      <c r="D17" s="9">
        <v>0.970811</v>
      </c>
      <c r="E17">
        <v>0.790422</v>
      </c>
      <c r="F17">
        <v>303016</v>
      </c>
      <c r="G17" s="2">
        <v>0.985559</v>
      </c>
      <c r="H17">
        <v>0.691635</v>
      </c>
      <c r="I17">
        <v>485245</v>
      </c>
      <c r="J17" s="8">
        <v>0.998772</v>
      </c>
      <c r="K17">
        <v>0.703441</v>
      </c>
      <c r="L17">
        <v>530785</v>
      </c>
      <c r="M17" s="9">
        <v>0.004305</v>
      </c>
      <c r="N17">
        <v>0.003923</v>
      </c>
      <c r="O17">
        <v>303990</v>
      </c>
      <c r="P17" s="2">
        <v>0.003761</v>
      </c>
      <c r="Q17">
        <v>0.002456</v>
      </c>
      <c r="R17">
        <v>486992</v>
      </c>
      <c r="S17" s="8">
        <v>0.003527</v>
      </c>
      <c r="T17">
        <v>0.002589</v>
      </c>
      <c r="U17">
        <v>528875</v>
      </c>
      <c r="V17" s="9">
        <v>0.025778</v>
      </c>
      <c r="W17">
        <v>0.017467</v>
      </c>
      <c r="X17">
        <v>303212</v>
      </c>
      <c r="Y17" s="2">
        <v>0.029151</v>
      </c>
      <c r="Z17">
        <v>0.019197</v>
      </c>
      <c r="AA17">
        <v>485355</v>
      </c>
      <c r="AB17" s="8">
        <v>0.028868</v>
      </c>
      <c r="AC17">
        <v>0.019218</v>
      </c>
      <c r="AD17">
        <v>11</v>
      </c>
      <c r="AE17">
        <v>6.90523</v>
      </c>
      <c r="AF17">
        <v>5.06942</v>
      </c>
      <c r="AG17">
        <v>13.4876</v>
      </c>
      <c r="AH17">
        <v>4.23995</v>
      </c>
      <c r="AI17">
        <v>16.54649</v>
      </c>
      <c r="AJ17">
        <v>4.79412</v>
      </c>
    </row>
    <row r="18" spans="1:36" ht="12.75">
      <c r="A18" t="s">
        <v>16</v>
      </c>
      <c r="B18" s="1">
        <v>12</v>
      </c>
      <c r="C18">
        <v>499554</v>
      </c>
      <c r="D18" s="9">
        <v>1.253136</v>
      </c>
      <c r="E18">
        <v>0.996848</v>
      </c>
      <c r="F18">
        <v>281851</v>
      </c>
      <c r="G18" s="2">
        <v>1.215459</v>
      </c>
      <c r="H18">
        <v>0.816904</v>
      </c>
      <c r="I18">
        <v>499223</v>
      </c>
      <c r="J18" s="8">
        <v>1.07137</v>
      </c>
      <c r="K18">
        <v>0.739835</v>
      </c>
      <c r="L18">
        <v>502668</v>
      </c>
      <c r="M18" s="9">
        <v>0.00585</v>
      </c>
      <c r="N18">
        <v>0.005763</v>
      </c>
      <c r="O18">
        <v>283497</v>
      </c>
      <c r="P18" s="2">
        <v>0.004491</v>
      </c>
      <c r="Q18">
        <v>0.003797</v>
      </c>
      <c r="R18">
        <v>501264</v>
      </c>
      <c r="S18" s="8">
        <v>0.003736</v>
      </c>
      <c r="T18">
        <v>0.002863</v>
      </c>
      <c r="U18">
        <v>500778</v>
      </c>
      <c r="V18" s="9">
        <v>0.031139</v>
      </c>
      <c r="W18">
        <v>0.023834</v>
      </c>
      <c r="X18">
        <v>281979</v>
      </c>
      <c r="Y18" s="2">
        <v>0.033598</v>
      </c>
      <c r="Z18">
        <v>0.023886</v>
      </c>
      <c r="AA18">
        <v>498927</v>
      </c>
      <c r="AB18" s="8">
        <v>0.029836</v>
      </c>
      <c r="AC18">
        <v>0.018564</v>
      </c>
      <c r="AD18">
        <v>12</v>
      </c>
      <c r="AE18">
        <v>2.49375</v>
      </c>
      <c r="AF18">
        <v>2.78731</v>
      </c>
      <c r="AG18">
        <v>8.42597</v>
      </c>
      <c r="AH18">
        <v>3.99059</v>
      </c>
      <c r="AI18">
        <v>12.96962</v>
      </c>
      <c r="AJ18">
        <v>4.86515</v>
      </c>
    </row>
    <row r="19" spans="1:36" ht="12.75">
      <c r="A19" t="s">
        <v>5</v>
      </c>
      <c r="B19" s="10">
        <v>13</v>
      </c>
      <c r="C19" s="11">
        <v>516258</v>
      </c>
      <c r="D19" s="12">
        <v>1.025681</v>
      </c>
      <c r="E19" s="11">
        <v>0.890837</v>
      </c>
      <c r="F19" s="11">
        <v>278796</v>
      </c>
      <c r="G19" s="13">
        <v>1.047088</v>
      </c>
      <c r="H19" s="11">
        <v>0.804206</v>
      </c>
      <c r="I19" s="11">
        <v>411865</v>
      </c>
      <c r="J19" s="14">
        <v>0.670586</v>
      </c>
      <c r="K19" s="11">
        <v>0.584219</v>
      </c>
      <c r="L19" s="11">
        <v>518271</v>
      </c>
      <c r="M19" s="12">
        <v>0.005788</v>
      </c>
      <c r="N19" s="11">
        <v>0.005905</v>
      </c>
      <c r="O19" s="11">
        <v>280120</v>
      </c>
      <c r="P19" s="13">
        <v>0.00453</v>
      </c>
      <c r="Q19" s="11">
        <v>0.004073</v>
      </c>
      <c r="R19" s="11">
        <v>413788</v>
      </c>
      <c r="S19" s="14">
        <v>0.003413</v>
      </c>
      <c r="T19" s="11">
        <v>0.002955</v>
      </c>
      <c r="U19" s="11">
        <v>516412</v>
      </c>
      <c r="V19" s="12">
        <v>0.025073</v>
      </c>
      <c r="W19" s="11">
        <v>0.020586</v>
      </c>
      <c r="X19" s="11">
        <v>277896</v>
      </c>
      <c r="Y19" s="13">
        <v>0.028141</v>
      </c>
      <c r="Z19" s="11">
        <v>0.021872</v>
      </c>
      <c r="AA19" s="11">
        <v>410662</v>
      </c>
      <c r="AB19" s="14">
        <v>0.020898</v>
      </c>
      <c r="AC19" s="11">
        <v>0.017007</v>
      </c>
      <c r="AD19">
        <v>13</v>
      </c>
      <c r="AE19">
        <v>1.33073</v>
      </c>
      <c r="AF19">
        <v>2.24655</v>
      </c>
      <c r="AG19">
        <v>5.55179</v>
      </c>
      <c r="AH19">
        <v>3.47567</v>
      </c>
      <c r="AI19">
        <v>10.52379</v>
      </c>
      <c r="AJ19">
        <v>4.80008</v>
      </c>
    </row>
    <row r="20" spans="1:36" ht="12.75">
      <c r="A20" t="s">
        <v>6</v>
      </c>
      <c r="B20" s="1">
        <v>14</v>
      </c>
      <c r="C20">
        <v>529913</v>
      </c>
      <c r="D20" s="9">
        <v>0.953256</v>
      </c>
      <c r="E20">
        <v>0.77507</v>
      </c>
      <c r="F20">
        <v>312032</v>
      </c>
      <c r="G20" s="2">
        <v>0.888278</v>
      </c>
      <c r="H20">
        <v>0.574199</v>
      </c>
      <c r="I20">
        <v>545291</v>
      </c>
      <c r="J20" s="8">
        <v>0.695985</v>
      </c>
      <c r="K20">
        <v>0.587668</v>
      </c>
      <c r="L20">
        <v>531560</v>
      </c>
      <c r="M20" s="9">
        <v>0.005776</v>
      </c>
      <c r="N20">
        <v>0.005553</v>
      </c>
      <c r="O20">
        <v>312372</v>
      </c>
      <c r="P20" s="2">
        <v>0.003994</v>
      </c>
      <c r="Q20">
        <v>0.002258</v>
      </c>
      <c r="R20">
        <v>546149</v>
      </c>
      <c r="S20" s="8">
        <v>0.003653</v>
      </c>
      <c r="T20">
        <v>0.002555</v>
      </c>
      <c r="U20">
        <v>530268</v>
      </c>
      <c r="V20" s="9">
        <v>0.023369</v>
      </c>
      <c r="W20">
        <v>0.017527</v>
      </c>
      <c r="X20">
        <v>311936</v>
      </c>
      <c r="Y20" s="2">
        <v>0.024488</v>
      </c>
      <c r="Z20">
        <v>0.012826</v>
      </c>
      <c r="AA20">
        <v>545458</v>
      </c>
      <c r="AB20" s="8">
        <v>0.020895</v>
      </c>
      <c r="AC20">
        <v>0.01376</v>
      </c>
      <c r="AD20">
        <v>14</v>
      </c>
      <c r="AE20">
        <v>1.2569</v>
      </c>
      <c r="AF20">
        <v>1.9514</v>
      </c>
      <c r="AG20">
        <v>5.12239</v>
      </c>
      <c r="AH20">
        <v>2.93537</v>
      </c>
      <c r="AI20">
        <v>10.86007</v>
      </c>
      <c r="AJ20">
        <v>4.3614</v>
      </c>
    </row>
    <row r="21" spans="1:36" ht="12.75">
      <c r="A21" t="s">
        <v>7</v>
      </c>
      <c r="B21" s="1">
        <v>15</v>
      </c>
      <c r="C21">
        <v>522241</v>
      </c>
      <c r="D21" s="9">
        <v>1.194822</v>
      </c>
      <c r="E21">
        <v>0.807072</v>
      </c>
      <c r="F21">
        <v>325967</v>
      </c>
      <c r="G21" s="2">
        <v>1.068172</v>
      </c>
      <c r="H21">
        <v>0.648912</v>
      </c>
      <c r="I21">
        <v>526628</v>
      </c>
      <c r="J21" s="8">
        <v>0.641713</v>
      </c>
      <c r="K21">
        <v>0.674424</v>
      </c>
      <c r="L21">
        <v>523578</v>
      </c>
      <c r="M21" s="9">
        <v>0.005743</v>
      </c>
      <c r="N21">
        <v>0.005596</v>
      </c>
      <c r="O21">
        <v>326171</v>
      </c>
      <c r="P21" s="2">
        <v>0.004013</v>
      </c>
      <c r="Q21">
        <v>0.002687</v>
      </c>
      <c r="R21">
        <v>527521</v>
      </c>
      <c r="S21" s="8">
        <v>0.003535</v>
      </c>
      <c r="T21">
        <v>0.002958</v>
      </c>
      <c r="U21">
        <v>523004</v>
      </c>
      <c r="V21" s="9">
        <v>0.030085</v>
      </c>
      <c r="W21">
        <v>0.017405</v>
      </c>
      <c r="X21">
        <v>326127</v>
      </c>
      <c r="Y21" s="2">
        <v>0.029039</v>
      </c>
      <c r="Z21">
        <v>0.01201</v>
      </c>
      <c r="AA21">
        <v>526467</v>
      </c>
      <c r="AB21" s="8">
        <v>0.018711</v>
      </c>
      <c r="AC21">
        <v>0.015141</v>
      </c>
      <c r="AD21">
        <v>15</v>
      </c>
      <c r="AE21">
        <v>1.5827</v>
      </c>
      <c r="AF21">
        <v>2.04759</v>
      </c>
      <c r="AG21">
        <v>5.39589</v>
      </c>
      <c r="AH21">
        <v>2.73282</v>
      </c>
      <c r="AI21">
        <v>11.22202</v>
      </c>
      <c r="AJ21">
        <v>3.07677</v>
      </c>
    </row>
    <row r="22" spans="1:36" ht="12.75">
      <c r="A22" t="s">
        <v>8</v>
      </c>
      <c r="B22" s="1">
        <v>16</v>
      </c>
      <c r="C22">
        <v>535460</v>
      </c>
      <c r="D22" s="9">
        <v>1.313548</v>
      </c>
      <c r="E22">
        <v>0.926095</v>
      </c>
      <c r="F22">
        <v>326366</v>
      </c>
      <c r="G22" s="2">
        <v>1.365598</v>
      </c>
      <c r="H22">
        <v>0.425414</v>
      </c>
      <c r="I22">
        <v>557694</v>
      </c>
      <c r="J22" s="8">
        <v>1.015744</v>
      </c>
      <c r="K22">
        <v>0.809377</v>
      </c>
      <c r="L22">
        <v>537497</v>
      </c>
      <c r="M22" s="9">
        <v>0.005152</v>
      </c>
      <c r="N22">
        <v>0.004716</v>
      </c>
      <c r="O22">
        <v>326383</v>
      </c>
      <c r="P22" s="2">
        <v>0.004205</v>
      </c>
      <c r="Q22">
        <v>0.001581</v>
      </c>
      <c r="R22">
        <v>558167</v>
      </c>
      <c r="S22" s="8">
        <v>0.004158</v>
      </c>
      <c r="T22">
        <v>0.004144</v>
      </c>
      <c r="U22">
        <v>536484</v>
      </c>
      <c r="V22" s="9">
        <v>0.03016</v>
      </c>
      <c r="W22">
        <v>0.019143</v>
      </c>
      <c r="X22">
        <v>326360</v>
      </c>
      <c r="Y22" s="2">
        <v>0.033911</v>
      </c>
      <c r="Z22">
        <v>0.007072</v>
      </c>
      <c r="AA22">
        <v>558071</v>
      </c>
      <c r="AB22" s="8">
        <v>0.024407</v>
      </c>
      <c r="AC22">
        <v>0.013617</v>
      </c>
      <c r="AD22">
        <v>16</v>
      </c>
      <c r="AE22">
        <v>4.83412</v>
      </c>
      <c r="AF22">
        <v>2.67688</v>
      </c>
      <c r="AG22">
        <v>10.05891</v>
      </c>
      <c r="AH22">
        <v>1.97752</v>
      </c>
      <c r="AI22">
        <v>15.17406</v>
      </c>
      <c r="AJ22">
        <v>2.4217</v>
      </c>
    </row>
    <row r="23" spans="1:36" ht="12.75">
      <c r="A23" t="s">
        <v>9</v>
      </c>
      <c r="B23" s="1">
        <v>17</v>
      </c>
      <c r="C23">
        <v>535389</v>
      </c>
      <c r="D23" s="9">
        <v>1.146184</v>
      </c>
      <c r="E23">
        <v>1.10653</v>
      </c>
      <c r="F23">
        <v>326079</v>
      </c>
      <c r="G23" s="2">
        <v>0.989403</v>
      </c>
      <c r="H23">
        <v>0.551351</v>
      </c>
      <c r="I23">
        <v>556444</v>
      </c>
      <c r="J23" s="8">
        <v>1.262154</v>
      </c>
      <c r="K23">
        <v>0.836397</v>
      </c>
      <c r="L23">
        <v>540092</v>
      </c>
      <c r="M23" s="9">
        <v>0.004262</v>
      </c>
      <c r="N23">
        <v>0.003512</v>
      </c>
      <c r="O23">
        <v>326203</v>
      </c>
      <c r="P23" s="2">
        <v>0.003919</v>
      </c>
      <c r="Q23">
        <v>0.001855</v>
      </c>
      <c r="R23">
        <v>558145</v>
      </c>
      <c r="S23" s="8">
        <v>0.004659</v>
      </c>
      <c r="T23">
        <v>0.003911</v>
      </c>
      <c r="U23">
        <v>538752</v>
      </c>
      <c r="V23" s="9">
        <v>0.029679</v>
      </c>
      <c r="W23">
        <v>0.028637</v>
      </c>
      <c r="X23">
        <v>326175</v>
      </c>
      <c r="Y23" s="2">
        <v>0.025762</v>
      </c>
      <c r="Z23">
        <v>0.008873</v>
      </c>
      <c r="AA23">
        <v>558040</v>
      </c>
      <c r="AB23" s="8">
        <v>0.02827</v>
      </c>
      <c r="AC23">
        <v>0.014134</v>
      </c>
      <c r="AD23">
        <v>17</v>
      </c>
      <c r="AE23">
        <v>8.11353</v>
      </c>
      <c r="AF23">
        <v>4.05698</v>
      </c>
      <c r="AG23">
        <v>14.12515</v>
      </c>
      <c r="AH23">
        <v>3.25998</v>
      </c>
      <c r="AI23">
        <v>17.02398</v>
      </c>
      <c r="AJ23">
        <v>3.11526</v>
      </c>
    </row>
    <row r="24" spans="1:36" ht="12.75">
      <c r="A24" t="s">
        <v>10</v>
      </c>
      <c r="B24" s="1">
        <v>18</v>
      </c>
      <c r="C24">
        <v>574463</v>
      </c>
      <c r="D24" s="9">
        <v>0.709626</v>
      </c>
      <c r="E24">
        <v>0.983877</v>
      </c>
      <c r="F24">
        <v>325098</v>
      </c>
      <c r="G24" s="2">
        <v>0.479711</v>
      </c>
      <c r="H24">
        <v>0.400982</v>
      </c>
      <c r="I24">
        <v>553012</v>
      </c>
      <c r="J24" s="8">
        <v>0.699566</v>
      </c>
      <c r="K24">
        <v>0.490355</v>
      </c>
      <c r="L24">
        <v>575759</v>
      </c>
      <c r="M24" s="9">
        <v>0.005193</v>
      </c>
      <c r="N24">
        <v>0.006338</v>
      </c>
      <c r="O24">
        <v>325011</v>
      </c>
      <c r="P24" s="2">
        <v>0.003373</v>
      </c>
      <c r="Q24">
        <v>0.002017</v>
      </c>
      <c r="R24">
        <v>555797</v>
      </c>
      <c r="S24" s="8">
        <v>0.004133</v>
      </c>
      <c r="T24">
        <v>0.002938</v>
      </c>
      <c r="U24">
        <v>565331</v>
      </c>
      <c r="V24" s="9">
        <v>0.019188</v>
      </c>
      <c r="W24">
        <v>0.028044</v>
      </c>
      <c r="X24">
        <v>325057</v>
      </c>
      <c r="Y24" s="2">
        <v>0.012862</v>
      </c>
      <c r="Z24">
        <v>0.010198</v>
      </c>
      <c r="AA24">
        <v>554039</v>
      </c>
      <c r="AB24" s="8">
        <v>0.017804</v>
      </c>
      <c r="AC24">
        <v>0.017763</v>
      </c>
      <c r="AD24">
        <v>18</v>
      </c>
      <c r="AE24">
        <v>7.85531</v>
      </c>
      <c r="AF24">
        <v>3.56066</v>
      </c>
      <c r="AG24">
        <v>12.19392</v>
      </c>
      <c r="AH24">
        <v>3.07946</v>
      </c>
      <c r="AI24">
        <v>15.63485</v>
      </c>
      <c r="AJ24">
        <v>3.99408</v>
      </c>
    </row>
    <row r="25" spans="1:36" ht="12.75">
      <c r="A25" t="s">
        <v>11</v>
      </c>
      <c r="B25" s="1">
        <v>19</v>
      </c>
      <c r="C25">
        <v>426025</v>
      </c>
      <c r="D25" s="9">
        <v>0.769311</v>
      </c>
      <c r="E25">
        <v>1.092321</v>
      </c>
      <c r="F25">
        <v>319477</v>
      </c>
      <c r="G25" s="2">
        <v>0.422826</v>
      </c>
      <c r="H25">
        <v>0.564017</v>
      </c>
      <c r="I25">
        <v>522969</v>
      </c>
      <c r="J25" s="8">
        <v>0.425373</v>
      </c>
      <c r="K25">
        <v>0.461642</v>
      </c>
      <c r="L25">
        <v>433163</v>
      </c>
      <c r="M25" s="9">
        <v>0.005168</v>
      </c>
      <c r="N25">
        <v>0.003712</v>
      </c>
      <c r="O25">
        <v>320036</v>
      </c>
      <c r="P25" s="2">
        <v>0.003551</v>
      </c>
      <c r="Q25">
        <v>0.002</v>
      </c>
      <c r="R25">
        <v>526833</v>
      </c>
      <c r="S25" s="8">
        <v>0.003722</v>
      </c>
      <c r="T25">
        <v>0.003701</v>
      </c>
      <c r="U25">
        <v>422000</v>
      </c>
      <c r="V25" s="9">
        <v>0.01933</v>
      </c>
      <c r="W25">
        <v>0.031361</v>
      </c>
      <c r="X25">
        <v>318268</v>
      </c>
      <c r="Y25" s="2">
        <v>0.011335</v>
      </c>
      <c r="Z25">
        <v>0.013677</v>
      </c>
      <c r="AA25">
        <v>522867</v>
      </c>
      <c r="AB25" s="8">
        <v>0.012359</v>
      </c>
      <c r="AC25">
        <v>0.015755</v>
      </c>
      <c r="AD25">
        <v>19</v>
      </c>
      <c r="AE25">
        <v>15.32804</v>
      </c>
      <c r="AF25">
        <v>2.44464</v>
      </c>
      <c r="AG25">
        <v>18.23486</v>
      </c>
      <c r="AH25">
        <v>2.95168</v>
      </c>
      <c r="AI25">
        <v>20.97827</v>
      </c>
      <c r="AJ25">
        <v>3.62817</v>
      </c>
    </row>
    <row r="26" spans="1:36" ht="12.75">
      <c r="A26" t="s">
        <v>12</v>
      </c>
      <c r="B26" s="1">
        <v>20</v>
      </c>
      <c r="C26">
        <v>540443</v>
      </c>
      <c r="D26" s="9">
        <v>0.682512</v>
      </c>
      <c r="E26">
        <v>0.999075</v>
      </c>
      <c r="F26">
        <v>327435</v>
      </c>
      <c r="G26" s="2">
        <v>0.415503</v>
      </c>
      <c r="H26">
        <v>0.497475</v>
      </c>
      <c r="I26">
        <v>556172</v>
      </c>
      <c r="J26" s="8">
        <v>0.438883</v>
      </c>
      <c r="K26">
        <v>0.618542</v>
      </c>
      <c r="L26">
        <v>542969</v>
      </c>
      <c r="M26" s="9">
        <v>0.00465</v>
      </c>
      <c r="N26">
        <v>0.003363</v>
      </c>
      <c r="O26">
        <v>327648</v>
      </c>
      <c r="P26" s="2">
        <v>0.003615</v>
      </c>
      <c r="Q26">
        <v>0.001576</v>
      </c>
      <c r="R26">
        <v>559510</v>
      </c>
      <c r="S26" s="8">
        <v>0.003531</v>
      </c>
      <c r="T26">
        <v>0.003647</v>
      </c>
      <c r="U26">
        <v>542282</v>
      </c>
      <c r="V26" s="9">
        <v>0.01622</v>
      </c>
      <c r="W26">
        <v>0.02202</v>
      </c>
      <c r="X26">
        <v>327513</v>
      </c>
      <c r="Y26" s="2">
        <v>0.011025</v>
      </c>
      <c r="Z26">
        <v>0.009715</v>
      </c>
      <c r="AA26">
        <v>559225</v>
      </c>
      <c r="AB26" s="8">
        <v>0.012075</v>
      </c>
      <c r="AC26">
        <v>0.017725</v>
      </c>
      <c r="AD26">
        <v>20</v>
      </c>
      <c r="AE26">
        <v>17.65126</v>
      </c>
      <c r="AF26">
        <v>2.41198</v>
      </c>
      <c r="AG26">
        <v>20.50953</v>
      </c>
      <c r="AH26">
        <v>1.59229</v>
      </c>
      <c r="AI26">
        <v>21.27871</v>
      </c>
      <c r="AJ26">
        <v>2.09004</v>
      </c>
    </row>
    <row r="27" spans="1:36" ht="12.75">
      <c r="A27" t="s">
        <v>13</v>
      </c>
      <c r="B27" s="1">
        <v>21</v>
      </c>
      <c r="C27">
        <v>518318</v>
      </c>
      <c r="D27" s="9">
        <v>0.822981</v>
      </c>
      <c r="E27">
        <v>1.049581</v>
      </c>
      <c r="F27">
        <v>327247</v>
      </c>
      <c r="G27" s="2">
        <v>0.527814</v>
      </c>
      <c r="H27">
        <v>0.59909</v>
      </c>
      <c r="I27">
        <v>555073</v>
      </c>
      <c r="J27" s="8">
        <v>0.491861</v>
      </c>
      <c r="K27">
        <v>0.635225</v>
      </c>
      <c r="L27">
        <v>522527</v>
      </c>
      <c r="M27" s="9">
        <v>0.004964</v>
      </c>
      <c r="N27">
        <v>0.004224</v>
      </c>
      <c r="O27">
        <v>327611</v>
      </c>
      <c r="P27" s="2">
        <v>0.003778</v>
      </c>
      <c r="Q27">
        <v>0.003479</v>
      </c>
      <c r="R27">
        <v>557910</v>
      </c>
      <c r="S27" s="8">
        <v>0.003364</v>
      </c>
      <c r="T27">
        <v>0.003953</v>
      </c>
      <c r="U27">
        <v>519669</v>
      </c>
      <c r="V27" s="9">
        <v>0.019184</v>
      </c>
      <c r="W27">
        <v>0.025874</v>
      </c>
      <c r="X27">
        <v>327458</v>
      </c>
      <c r="Y27" s="2">
        <v>0.014304</v>
      </c>
      <c r="Z27">
        <v>0.013511</v>
      </c>
      <c r="AA27">
        <v>557068</v>
      </c>
      <c r="AB27" s="8">
        <v>0.01435</v>
      </c>
      <c r="AC27">
        <v>0.015982</v>
      </c>
      <c r="AD27">
        <v>21</v>
      </c>
      <c r="AE27">
        <v>13.71738</v>
      </c>
      <c r="AF27">
        <v>2.98805</v>
      </c>
      <c r="AG27">
        <v>17.30032</v>
      </c>
      <c r="AH27">
        <v>2.11815</v>
      </c>
      <c r="AI27">
        <v>19.21937</v>
      </c>
      <c r="AJ27">
        <v>2.6835</v>
      </c>
    </row>
    <row r="28" spans="1:36" ht="12.75">
      <c r="A28" t="s">
        <v>14</v>
      </c>
      <c r="B28" s="1">
        <v>22</v>
      </c>
      <c r="C28">
        <v>540133</v>
      </c>
      <c r="D28" s="9">
        <v>0.965051</v>
      </c>
      <c r="E28">
        <v>0.937564</v>
      </c>
      <c r="F28">
        <v>326930</v>
      </c>
      <c r="G28" s="2">
        <v>0.77096</v>
      </c>
      <c r="H28">
        <v>0.664806</v>
      </c>
      <c r="I28">
        <v>556797</v>
      </c>
      <c r="J28" s="8">
        <v>0.796416</v>
      </c>
      <c r="K28">
        <v>0.540611</v>
      </c>
      <c r="L28">
        <v>541808</v>
      </c>
      <c r="M28" s="9">
        <v>0.004605</v>
      </c>
      <c r="N28">
        <v>0.003783</v>
      </c>
      <c r="O28">
        <v>327153</v>
      </c>
      <c r="P28" s="2">
        <v>0.003723</v>
      </c>
      <c r="Q28">
        <v>0.001971</v>
      </c>
      <c r="R28">
        <v>557260</v>
      </c>
      <c r="S28" s="8">
        <v>0.003364</v>
      </c>
      <c r="T28">
        <v>0.002689</v>
      </c>
      <c r="U28">
        <v>540486</v>
      </c>
      <c r="V28" s="9">
        <v>0.023335</v>
      </c>
      <c r="W28">
        <v>0.018052</v>
      </c>
      <c r="X28">
        <v>327104</v>
      </c>
      <c r="Y28" s="2">
        <v>0.020845</v>
      </c>
      <c r="Z28">
        <v>0.011948</v>
      </c>
      <c r="AA28">
        <v>557146</v>
      </c>
      <c r="AB28" s="8">
        <v>0.023003</v>
      </c>
      <c r="AC28">
        <v>0.010476</v>
      </c>
      <c r="AD28">
        <v>22</v>
      </c>
      <c r="AE28">
        <v>7.43157</v>
      </c>
      <c r="AF28">
        <v>2.59805</v>
      </c>
      <c r="AG28">
        <v>11.75611</v>
      </c>
      <c r="AH28">
        <v>2.66208</v>
      </c>
      <c r="AI28">
        <v>14.56289</v>
      </c>
      <c r="AJ28">
        <v>3.60809</v>
      </c>
    </row>
    <row r="29" spans="1:36" ht="12.75">
      <c r="A29" t="s">
        <v>15</v>
      </c>
      <c r="B29" s="1">
        <v>23</v>
      </c>
      <c r="C29">
        <v>560646</v>
      </c>
      <c r="D29" s="9">
        <v>0.950924</v>
      </c>
      <c r="E29">
        <v>0.863376</v>
      </c>
      <c r="F29">
        <v>324788</v>
      </c>
      <c r="G29" s="2">
        <v>0.952958</v>
      </c>
      <c r="H29">
        <v>0.63047</v>
      </c>
      <c r="I29">
        <v>536427</v>
      </c>
      <c r="J29" s="8">
        <v>1.151346</v>
      </c>
      <c r="K29">
        <v>0.693869</v>
      </c>
      <c r="L29">
        <v>564148</v>
      </c>
      <c r="M29" s="9">
        <v>0.005417</v>
      </c>
      <c r="N29">
        <v>0.005472</v>
      </c>
      <c r="O29">
        <v>325323</v>
      </c>
      <c r="P29" s="2">
        <v>0.003885</v>
      </c>
      <c r="Q29">
        <v>0.002064</v>
      </c>
      <c r="R29">
        <v>537721</v>
      </c>
      <c r="S29" s="8">
        <v>0.003807</v>
      </c>
      <c r="T29">
        <v>0.002455</v>
      </c>
      <c r="U29">
        <v>559846</v>
      </c>
      <c r="V29" s="9">
        <v>0.023398</v>
      </c>
      <c r="W29">
        <v>0.019153</v>
      </c>
      <c r="X29">
        <v>325168</v>
      </c>
      <c r="Y29" s="2">
        <v>0.026667</v>
      </c>
      <c r="Z29">
        <v>0.014542</v>
      </c>
      <c r="AA29">
        <v>536634</v>
      </c>
      <c r="AB29" s="8">
        <v>0.031397</v>
      </c>
      <c r="AC29">
        <v>0.016774</v>
      </c>
      <c r="AD29">
        <v>23</v>
      </c>
      <c r="AE29">
        <v>4.60248</v>
      </c>
      <c r="AF29">
        <v>2.84606</v>
      </c>
      <c r="AG29">
        <v>9.90325</v>
      </c>
      <c r="AH29">
        <v>2.92404</v>
      </c>
      <c r="AI29">
        <v>12.88634</v>
      </c>
      <c r="AJ29">
        <v>4.31037</v>
      </c>
    </row>
    <row r="30" spans="1:36" ht="12.75">
      <c r="A30" t="s">
        <v>16</v>
      </c>
      <c r="B30" s="1">
        <v>24</v>
      </c>
      <c r="C30">
        <v>471452</v>
      </c>
      <c r="D30" s="9">
        <v>0.745656</v>
      </c>
      <c r="E30">
        <v>0.817972</v>
      </c>
      <c r="F30">
        <v>262461</v>
      </c>
      <c r="G30" s="2">
        <v>0.825736</v>
      </c>
      <c r="H30">
        <v>0.792657</v>
      </c>
      <c r="I30">
        <v>363084</v>
      </c>
      <c r="J30" s="8">
        <v>0.770181</v>
      </c>
      <c r="K30">
        <v>0.703205</v>
      </c>
      <c r="L30">
        <v>473890</v>
      </c>
      <c r="M30" s="9">
        <v>0.004894</v>
      </c>
      <c r="N30">
        <v>0.005771</v>
      </c>
      <c r="O30">
        <v>264207</v>
      </c>
      <c r="P30" s="2">
        <v>0.003602</v>
      </c>
      <c r="Q30">
        <v>0.004134</v>
      </c>
      <c r="R30">
        <v>365881</v>
      </c>
      <c r="S30" s="8">
        <v>0.002818</v>
      </c>
      <c r="T30">
        <v>0.002373</v>
      </c>
      <c r="U30">
        <v>468226</v>
      </c>
      <c r="V30" s="9">
        <v>0.019259</v>
      </c>
      <c r="W30">
        <v>0.020476</v>
      </c>
      <c r="X30">
        <v>260396</v>
      </c>
      <c r="Y30" s="2">
        <v>0.023618</v>
      </c>
      <c r="Z30">
        <v>0.023986</v>
      </c>
      <c r="AA30">
        <v>361771</v>
      </c>
      <c r="AB30" s="8">
        <v>0.023004</v>
      </c>
      <c r="AC30">
        <v>0.019668</v>
      </c>
      <c r="AD30">
        <v>24</v>
      </c>
      <c r="AE30">
        <v>0.97553</v>
      </c>
      <c r="AF30">
        <v>1.18262</v>
      </c>
      <c r="AG30">
        <v>2.97678</v>
      </c>
      <c r="AH30">
        <v>1.95737</v>
      </c>
      <c r="AI30">
        <v>6.93707</v>
      </c>
      <c r="AJ30">
        <v>4.92818</v>
      </c>
    </row>
    <row r="31" spans="30:36" ht="12.75">
      <c r="AD31">
        <v>25</v>
      </c>
      <c r="AE31">
        <v>1.40926</v>
      </c>
      <c r="AF31">
        <v>2.3565</v>
      </c>
      <c r="AG31">
        <v>4.42827</v>
      </c>
      <c r="AH31">
        <v>3.36465</v>
      </c>
      <c r="AI31">
        <v>8.35612</v>
      </c>
      <c r="AJ31">
        <v>5.04801</v>
      </c>
    </row>
    <row r="32" spans="30:36" ht="12.75">
      <c r="AD32">
        <v>26</v>
      </c>
      <c r="AE32">
        <v>2.07511</v>
      </c>
      <c r="AF32">
        <v>2.23018</v>
      </c>
      <c r="AG32">
        <v>5.74905</v>
      </c>
      <c r="AH32">
        <v>2.61381</v>
      </c>
      <c r="AI32">
        <v>11.3252</v>
      </c>
      <c r="AJ32">
        <v>3.87994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3" sqref="A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="75" zoomScaleNormal="75" workbookViewId="0" topLeftCell="N1">
      <selection activeCell="X14" sqref="X14"/>
    </sheetView>
  </sheetViews>
  <sheetFormatPr defaultColWidth="9.140625" defaultRowHeight="12.75"/>
  <sheetData>
    <row r="1" ht="12.75">
      <c r="B1" t="s">
        <v>0</v>
      </c>
    </row>
    <row r="3" ht="12.75">
      <c r="AB3" s="15" t="s">
        <v>53</v>
      </c>
    </row>
    <row r="4" spans="13:39" ht="12.75">
      <c r="M4" t="s">
        <v>30</v>
      </c>
      <c r="Q4" t="s">
        <v>42</v>
      </c>
      <c r="AA4" t="s">
        <v>48</v>
      </c>
      <c r="AM4" t="s">
        <v>58</v>
      </c>
    </row>
    <row r="5" spans="2:47" ht="12.75">
      <c r="B5" t="s">
        <v>1</v>
      </c>
      <c r="C5" s="2" t="s">
        <v>17</v>
      </c>
      <c r="D5" s="2" t="s">
        <v>18</v>
      </c>
      <c r="E5" s="2" t="s">
        <v>19</v>
      </c>
      <c r="F5" s="4" t="s">
        <v>20</v>
      </c>
      <c r="G5" s="4" t="s">
        <v>21</v>
      </c>
      <c r="H5" s="4" t="s">
        <v>22</v>
      </c>
      <c r="I5" s="6" t="s">
        <v>23</v>
      </c>
      <c r="J5" s="6" t="s">
        <v>24</v>
      </c>
      <c r="K5" s="6" t="s">
        <v>25</v>
      </c>
      <c r="L5" s="6" t="s">
        <v>31</v>
      </c>
      <c r="M5" s="6" t="s">
        <v>30</v>
      </c>
      <c r="N5" s="6" t="s">
        <v>31</v>
      </c>
      <c r="O5" s="2" t="s">
        <v>17</v>
      </c>
      <c r="P5" s="2" t="s">
        <v>18</v>
      </c>
      <c r="Q5" s="2" t="s">
        <v>19</v>
      </c>
      <c r="R5" s="4" t="s">
        <v>20</v>
      </c>
      <c r="S5" s="4" t="s">
        <v>21</v>
      </c>
      <c r="T5" s="4" t="s">
        <v>22</v>
      </c>
      <c r="U5" s="6" t="s">
        <v>23</v>
      </c>
      <c r="V5" s="6" t="s">
        <v>24</v>
      </c>
      <c r="W5" s="6" t="s">
        <v>25</v>
      </c>
      <c r="X5" s="6" t="s">
        <v>31</v>
      </c>
      <c r="Y5" s="6" t="s">
        <v>30</v>
      </c>
      <c r="Z5" s="6" t="s">
        <v>31</v>
      </c>
      <c r="AA5" s="6" t="s">
        <v>45</v>
      </c>
      <c r="AB5" s="6" t="s">
        <v>46</v>
      </c>
      <c r="AC5" s="6" t="s">
        <v>47</v>
      </c>
      <c r="AE5" s="6" t="s">
        <v>52</v>
      </c>
      <c r="AI5" t="s">
        <v>54</v>
      </c>
      <c r="AM5" t="s">
        <v>27</v>
      </c>
      <c r="AQ5" t="s">
        <v>26</v>
      </c>
      <c r="AU5" t="s">
        <v>28</v>
      </c>
    </row>
    <row r="6" spans="3:49" ht="12" customHeight="1">
      <c r="C6" s="3" t="s">
        <v>2</v>
      </c>
      <c r="D6" s="3" t="s">
        <v>2</v>
      </c>
      <c r="E6" s="3" t="s">
        <v>2</v>
      </c>
      <c r="F6" s="5" t="s">
        <v>2</v>
      </c>
      <c r="G6" s="5" t="s">
        <v>2</v>
      </c>
      <c r="H6" s="5" t="s">
        <v>2</v>
      </c>
      <c r="I6" s="7" t="s">
        <v>2</v>
      </c>
      <c r="J6" s="7" t="s">
        <v>2</v>
      </c>
      <c r="K6" s="7" t="s">
        <v>2</v>
      </c>
      <c r="L6" s="6" t="s">
        <v>27</v>
      </c>
      <c r="M6" t="s">
        <v>26</v>
      </c>
      <c r="N6" t="s">
        <v>28</v>
      </c>
      <c r="O6" t="s">
        <v>43</v>
      </c>
      <c r="X6" t="s">
        <v>27</v>
      </c>
      <c r="Y6" t="s">
        <v>26</v>
      </c>
      <c r="Z6" t="s">
        <v>28</v>
      </c>
      <c r="AA6" t="s">
        <v>44</v>
      </c>
      <c r="AB6" s="4" t="s">
        <v>20</v>
      </c>
      <c r="AC6" s="6" t="s">
        <v>23</v>
      </c>
      <c r="AE6" t="s">
        <v>49</v>
      </c>
      <c r="AF6" t="s">
        <v>50</v>
      </c>
      <c r="AG6" t="s">
        <v>51</v>
      </c>
      <c r="AI6" t="s">
        <v>55</v>
      </c>
      <c r="AJ6" t="s">
        <v>56</v>
      </c>
      <c r="AK6" t="s">
        <v>57</v>
      </c>
      <c r="AM6" t="s">
        <v>43</v>
      </c>
      <c r="AN6" t="s">
        <v>59</v>
      </c>
      <c r="AO6" t="s">
        <v>60</v>
      </c>
      <c r="AQ6" t="s">
        <v>43</v>
      </c>
      <c r="AR6" t="s">
        <v>59</v>
      </c>
      <c r="AS6" t="s">
        <v>60</v>
      </c>
      <c r="AU6" t="s">
        <v>43</v>
      </c>
      <c r="AV6" t="s">
        <v>59</v>
      </c>
      <c r="AW6" t="s">
        <v>60</v>
      </c>
    </row>
    <row r="7" spans="1:50" ht="12.75">
      <c r="A7" t="s">
        <v>5</v>
      </c>
      <c r="B7" s="1">
        <v>1</v>
      </c>
      <c r="C7" s="9">
        <v>0.733133</v>
      </c>
      <c r="D7" s="2">
        <v>0.661337</v>
      </c>
      <c r="E7" s="8">
        <v>0.536351</v>
      </c>
      <c r="F7" s="9">
        <v>0.00662</v>
      </c>
      <c r="G7" s="2">
        <v>0.003456</v>
      </c>
      <c r="H7" s="8">
        <v>0.003336</v>
      </c>
      <c r="I7" s="9">
        <v>0.017799</v>
      </c>
      <c r="J7" s="2">
        <v>0.019095</v>
      </c>
      <c r="K7" s="8">
        <v>0.017581</v>
      </c>
      <c r="L7">
        <v>1.50705</v>
      </c>
      <c r="M7">
        <v>5.26469</v>
      </c>
      <c r="N7">
        <v>10.43552</v>
      </c>
      <c r="O7">
        <f>+(C7*$D$37)-$D$38</f>
        <v>36.103552444828566</v>
      </c>
      <c r="P7">
        <f aca="true" t="shared" si="0" ref="P7:P30">+(D7*$D$37)-$D$38</f>
        <v>30.138193006913053</v>
      </c>
      <c r="Q7">
        <f aca="true" t="shared" si="1" ref="Q7:Q30">+(E7*$D$37)-$D$38</f>
        <v>19.753402563053957</v>
      </c>
      <c r="R7">
        <f>+(F7*$G$37)-$G$38</f>
        <v>86.6046135167948</v>
      </c>
      <c r="S7">
        <f aca="true" t="shared" si="2" ref="S7:S30">+(G7*$G$37)-$G$38</f>
        <v>22.5819506272764</v>
      </c>
      <c r="T7">
        <f aca="true" t="shared" si="3" ref="T7:T30">+(H7*$G$37)-$G$38</f>
        <v>20.153783893160664</v>
      </c>
      <c r="U7">
        <f>+(I7*$J$37)-$J$38</f>
        <v>31.80305054164248</v>
      </c>
      <c r="V7">
        <f aca="true" t="shared" si="4" ref="V7:V30">+(J7*$J$37)-$J$38</f>
        <v>36.33480428838179</v>
      </c>
      <c r="W7">
        <f aca="true" t="shared" si="5" ref="W7:W30">+(K7*$J$37)-$J$38</f>
        <v>31.040764803379236</v>
      </c>
      <c r="X7">
        <f>+(L7*$M$37)-$M$38</f>
        <v>2.792330141716726</v>
      </c>
      <c r="Y7">
        <f aca="true" t="shared" si="6" ref="Y7:Y30">+(M7*$M$37)-$M$38</f>
        <v>19.471748005335797</v>
      </c>
      <c r="Z7">
        <f aca="true" t="shared" si="7" ref="Z7:Z30">+(N7*$M$37)-$M$38</f>
        <v>42.42403568370238</v>
      </c>
      <c r="AA7">
        <f>+O7/(SUM($O7+$R7+$U7))</f>
        <v>0.2336629874638613</v>
      </c>
      <c r="AB7">
        <f>+R7/(SUM($O7+$R7+$U7))</f>
        <v>0.5605069682107141</v>
      </c>
      <c r="AC7">
        <f>+U7/(SUM($O7+$R7+$U7))</f>
        <v>0.20583004432542457</v>
      </c>
      <c r="AD7">
        <f>+SUM(AA7:AC7)</f>
        <v>1</v>
      </c>
      <c r="AE7">
        <f>+P7/(SUM($P7+$S7+$V7))</f>
        <v>0.3384224426599708</v>
      </c>
      <c r="AF7">
        <f>+S7/(SUM($P7+$S7+$V7))</f>
        <v>0.25357322814797734</v>
      </c>
      <c r="AG7">
        <f>+V7/(SUM($P7+$S7+$V7))</f>
        <v>0.4080043291920518</v>
      </c>
      <c r="AH7">
        <f>+SUM(AE7:AG7)</f>
        <v>1</v>
      </c>
      <c r="AI7">
        <f>+Q7/(SUM($Q7+$T7+$W7))</f>
        <v>0.27842104264262074</v>
      </c>
      <c r="AJ7">
        <f>+T7/(SUM($Q7+$T7+$W7))</f>
        <v>0.28406435330908014</v>
      </c>
      <c r="AK7">
        <f>+W7/(SUM($Q7+$T7+$W7))</f>
        <v>0.4375146040482992</v>
      </c>
      <c r="AL7">
        <f>+SUM(AI7:AK7)</f>
        <v>1</v>
      </c>
      <c r="AM7">
        <f>+O7/(SUM($O7+$X7+$U7))</f>
        <v>0.5106661564378547</v>
      </c>
      <c r="AN7">
        <f>+X7/(SUM($O7+$X7+$U7))</f>
        <v>0.039496071838224386</v>
      </c>
      <c r="AO7">
        <f>+U7/(SUM($O7+$X7+$U7))</f>
        <v>0.4498377717239209</v>
      </c>
      <c r="AP7">
        <f>+SUM(AM7:AO7)</f>
        <v>1</v>
      </c>
      <c r="AQ7">
        <f>+P7/(SUM($P7+$Y7+$V7))</f>
        <v>0.35066940860073625</v>
      </c>
      <c r="AR7">
        <f>+Y7/(SUM($P7+$Y7+$V7))</f>
        <v>0.22656123928489807</v>
      </c>
      <c r="AS7">
        <f>+V7/(SUM($P7+$Y7+$V7))</f>
        <v>0.42276935211436567</v>
      </c>
      <c r="AT7">
        <f>+SUM(AQ7:AS7)</f>
        <v>1</v>
      </c>
      <c r="AU7">
        <f>+Q7/(SUM($Q7+$Z7+$W7))</f>
        <v>0.21190499190839346</v>
      </c>
      <c r="AV7">
        <f>+Z7/(SUM($Q7+$Z7+$W7))</f>
        <v>0.4551046286623381</v>
      </c>
      <c r="AW7">
        <f>+W7/(SUM($Q7+$Z7+$W7))</f>
        <v>0.33299037942926846</v>
      </c>
      <c r="AX7">
        <f>+SUM(AU7:AW7)</f>
        <v>1</v>
      </c>
    </row>
    <row r="8" spans="1:50" ht="12.75">
      <c r="A8" t="s">
        <v>6</v>
      </c>
      <c r="B8" s="1">
        <v>2</v>
      </c>
      <c r="C8" s="9">
        <v>0.657836</v>
      </c>
      <c r="D8" s="2">
        <v>0.72971</v>
      </c>
      <c r="E8" s="8">
        <v>0.624269</v>
      </c>
      <c r="F8" s="9">
        <v>0.004832</v>
      </c>
      <c r="G8" s="2">
        <v>0.003242</v>
      </c>
      <c r="H8" s="8">
        <v>0.003494</v>
      </c>
      <c r="I8" s="9">
        <v>0.016901</v>
      </c>
      <c r="J8" s="2">
        <v>0.020636</v>
      </c>
      <c r="K8" s="8">
        <v>0.018323</v>
      </c>
      <c r="L8">
        <v>1.19414</v>
      </c>
      <c r="M8">
        <v>4.83332</v>
      </c>
      <c r="N8">
        <v>10.83889</v>
      </c>
      <c r="O8">
        <f aca="true" t="shared" si="8" ref="O8:O30">+(C8*$D$37)-$D$38</f>
        <v>29.847303216504923</v>
      </c>
      <c r="P8">
        <f t="shared" si="0"/>
        <v>35.819143489510935</v>
      </c>
      <c r="Q8">
        <f t="shared" si="1"/>
        <v>27.058300761597824</v>
      </c>
      <c r="R8">
        <f aca="true" t="shared" si="9" ref="R8:R30">+(F8*$G$37)-$G$38</f>
        <v>50.42492917847025</v>
      </c>
      <c r="S8">
        <f t="shared" si="2"/>
        <v>18.25171995143667</v>
      </c>
      <c r="T8">
        <f t="shared" si="3"/>
        <v>23.35087009307972</v>
      </c>
      <c r="U8">
        <f aca="true" t="shared" si="10" ref="U8:U30">+(I8*$J$37)-$J$38</f>
        <v>28.6629927757691</v>
      </c>
      <c r="V8">
        <f t="shared" si="4"/>
        <v>41.72325530977474</v>
      </c>
      <c r="W8">
        <f t="shared" si="5"/>
        <v>33.63533369233028</v>
      </c>
      <c r="X8">
        <f aca="true" t="shared" si="11" ref="X8:X30">+(L8*$M$37)-$M$38</f>
        <v>1.4033847814094473</v>
      </c>
      <c r="Y8">
        <f t="shared" si="6"/>
        <v>17.556982225796148</v>
      </c>
      <c r="Z8">
        <f t="shared" si="7"/>
        <v>44.21451502276839</v>
      </c>
      <c r="AA8">
        <f aca="true" t="shared" si="12" ref="AA8:AA30">+O8/(SUM($O8+$R8+$U8))</f>
        <v>0.2739912931719054</v>
      </c>
      <c r="AB8">
        <f aca="true" t="shared" si="13" ref="AB8:AB30">+R8/(SUM($O8+$R8+$U8))</f>
        <v>0.46288910771914765</v>
      </c>
      <c r="AC8">
        <f aca="true" t="shared" si="14" ref="AC8:AC30">+U8/(SUM($O8+$R8+$U8))</f>
        <v>0.26311959910894694</v>
      </c>
      <c r="AD8">
        <f aca="true" t="shared" si="15" ref="AD8:AD30">+SUM(AA8:AC8)</f>
        <v>1</v>
      </c>
      <c r="AE8">
        <f aca="true" t="shared" si="16" ref="AE8:AE30">+P8/(SUM($P8+$S8+$V8))</f>
        <v>0.37391798115206143</v>
      </c>
      <c r="AF8">
        <f aca="true" t="shared" si="17" ref="AF8:AF30">+S8/(SUM($P8+$S8+$V8))</f>
        <v>0.19053069425829486</v>
      </c>
      <c r="AG8">
        <f aca="true" t="shared" si="18" ref="AG8:AG30">+V8/(SUM($P8+$S8+$V8))</f>
        <v>0.4355513245896437</v>
      </c>
      <c r="AH8">
        <f aca="true" t="shared" si="19" ref="AH8:AH30">+SUM(AE8:AG8)</f>
        <v>1</v>
      </c>
      <c r="AI8">
        <f aca="true" t="shared" si="20" ref="AI8:AI30">+Q8/(SUM($Q8+$T8+$W8))</f>
        <v>0.32195205275394967</v>
      </c>
      <c r="AJ8">
        <f aca="true" t="shared" si="21" ref="AJ8:AJ30">+T8/(SUM($Q8+$T8+$W8))</f>
        <v>0.2778393449867873</v>
      </c>
      <c r="AK8">
        <f aca="true" t="shared" si="22" ref="AK8:AK30">+W8/(SUM($Q8+$T8+$W8))</f>
        <v>0.4002086022592631</v>
      </c>
      <c r="AL8">
        <f aca="true" t="shared" si="23" ref="AL8:AL30">+SUM(AI8:AK8)</f>
        <v>1</v>
      </c>
      <c r="AM8">
        <f aca="true" t="shared" si="24" ref="AM8:AM30">+O8/(SUM($O8+$X8+$U8))</f>
        <v>0.49817175027602506</v>
      </c>
      <c r="AN8">
        <f aca="true" t="shared" si="25" ref="AN8:AN30">+X8/(SUM($O8+$X8+$U8))</f>
        <v>0.02342344458372638</v>
      </c>
      <c r="AO8">
        <f aca="true" t="shared" si="26" ref="AO8:AO30">+U8/(SUM($O8+$X8+$U8))</f>
        <v>0.47840480514024863</v>
      </c>
      <c r="AP8">
        <f aca="true" t="shared" si="27" ref="AP8:AP30">+SUM(AM8:AO8)</f>
        <v>1</v>
      </c>
      <c r="AQ8">
        <f aca="true" t="shared" si="28" ref="AQ8:AQ30">+P8/(SUM($P8+$Y8+$V8))</f>
        <v>0.37664959648963303</v>
      </c>
      <c r="AR8">
        <f aca="true" t="shared" si="29" ref="AR8:AR30">+Y8/(SUM($P8+$Y8+$V8))</f>
        <v>0.1846172081936644</v>
      </c>
      <c r="AS8">
        <f aca="true" t="shared" si="30" ref="AS8:AS30">+V8/(SUM($P8+$Y8+$V8))</f>
        <v>0.4387331953167026</v>
      </c>
      <c r="AT8">
        <f aca="true" t="shared" si="31" ref="AT8:AT30">+SUM(AQ8:AS8)</f>
        <v>1</v>
      </c>
      <c r="AU8">
        <f aca="true" t="shared" si="32" ref="AU8:AU30">+Q8/(SUM($Q8+$Z8+$W8))</f>
        <v>0.2579237256263714</v>
      </c>
      <c r="AV8">
        <f aca="true" t="shared" si="33" ref="AV8:AV30">+Z8/(SUM($Q8+$Z8+$W8))</f>
        <v>0.42145929790316117</v>
      </c>
      <c r="AW8">
        <f aca="true" t="shared" si="34" ref="AW8:AW30">+W8/(SUM($Q8+$Z8+$W8))</f>
        <v>0.3206169764704674</v>
      </c>
      <c r="AX8">
        <f aca="true" t="shared" si="35" ref="AX8:AX30">+SUM(AU8:AW8)</f>
        <v>1</v>
      </c>
    </row>
    <row r="9" spans="1:50" ht="12.75">
      <c r="A9" t="s">
        <v>7</v>
      </c>
      <c r="B9" s="1">
        <v>3</v>
      </c>
      <c r="C9" s="9">
        <v>0.908452</v>
      </c>
      <c r="D9" s="2">
        <v>1.050998</v>
      </c>
      <c r="E9" s="8">
        <v>0.826772</v>
      </c>
      <c r="F9" s="9">
        <v>0.005048</v>
      </c>
      <c r="G9" s="2">
        <v>0.003727</v>
      </c>
      <c r="H9" s="8">
        <v>0.00337</v>
      </c>
      <c r="I9" s="9">
        <v>0.022268</v>
      </c>
      <c r="J9" s="2">
        <v>0.029498</v>
      </c>
      <c r="K9" s="8">
        <v>0.024164</v>
      </c>
      <c r="L9">
        <v>2.8754</v>
      </c>
      <c r="M9">
        <v>6.51272</v>
      </c>
      <c r="N9">
        <v>11.36895</v>
      </c>
      <c r="O9">
        <f t="shared" si="8"/>
        <v>50.670392537534426</v>
      </c>
      <c r="P9">
        <f t="shared" si="0"/>
        <v>62.51420175304928</v>
      </c>
      <c r="Q9">
        <f t="shared" si="1"/>
        <v>43.883794970971664</v>
      </c>
      <c r="R9">
        <f t="shared" si="9"/>
        <v>54.7956292998786</v>
      </c>
      <c r="S9">
        <f t="shared" si="2"/>
        <v>28.065560501821125</v>
      </c>
      <c r="T9">
        <f t="shared" si="3"/>
        <v>20.841764467826792</v>
      </c>
      <c r="U9">
        <f t="shared" si="10"/>
        <v>47.42990817603905</v>
      </c>
      <c r="V9">
        <f t="shared" si="4"/>
        <v>72.71121958724675</v>
      </c>
      <c r="W9">
        <f t="shared" si="5"/>
        <v>54.0596960647873</v>
      </c>
      <c r="X9">
        <f t="shared" si="11"/>
        <v>8.866164099648607</v>
      </c>
      <c r="Y9">
        <f t="shared" si="6"/>
        <v>25.011505373346704</v>
      </c>
      <c r="Z9">
        <f t="shared" si="7"/>
        <v>46.56734611696313</v>
      </c>
      <c r="AA9">
        <f t="shared" si="12"/>
        <v>0.33140445617536285</v>
      </c>
      <c r="AB9">
        <f t="shared" si="13"/>
        <v>0.3583851401084226</v>
      </c>
      <c r="AC9">
        <f t="shared" si="14"/>
        <v>0.3102104037162145</v>
      </c>
      <c r="AD9">
        <f t="shared" si="15"/>
        <v>1</v>
      </c>
      <c r="AE9">
        <f t="shared" si="16"/>
        <v>0.38283927898414516</v>
      </c>
      <c r="AF9">
        <f t="shared" si="17"/>
        <v>0.1718745284351169</v>
      </c>
      <c r="AG9">
        <f t="shared" si="18"/>
        <v>0.4452861925807378</v>
      </c>
      <c r="AH9">
        <f t="shared" si="19"/>
        <v>1</v>
      </c>
      <c r="AI9">
        <f t="shared" si="20"/>
        <v>0.36943806522895384</v>
      </c>
      <c r="AJ9">
        <f t="shared" si="21"/>
        <v>0.17545750421185602</v>
      </c>
      <c r="AK9">
        <f t="shared" si="22"/>
        <v>0.45510443055919014</v>
      </c>
      <c r="AL9">
        <f t="shared" si="23"/>
        <v>1</v>
      </c>
      <c r="AM9">
        <f t="shared" si="24"/>
        <v>0.4737035352716554</v>
      </c>
      <c r="AN9">
        <f t="shared" si="25"/>
        <v>0.08288732468750958</v>
      </c>
      <c r="AO9">
        <f t="shared" si="26"/>
        <v>0.44340914004083515</v>
      </c>
      <c r="AP9">
        <f t="shared" si="27"/>
        <v>1</v>
      </c>
      <c r="AQ9">
        <f t="shared" si="28"/>
        <v>0.3901360506293757</v>
      </c>
      <c r="AR9">
        <f t="shared" si="29"/>
        <v>0.1560907706252032</v>
      </c>
      <c r="AS9">
        <f t="shared" si="30"/>
        <v>0.4537731787454211</v>
      </c>
      <c r="AT9">
        <f t="shared" si="31"/>
        <v>1</v>
      </c>
      <c r="AU9">
        <f t="shared" si="32"/>
        <v>0.3036713082257931</v>
      </c>
      <c r="AV9">
        <f t="shared" si="33"/>
        <v>0.3222412037358124</v>
      </c>
      <c r="AW9">
        <f t="shared" si="34"/>
        <v>0.3740874880383945</v>
      </c>
      <c r="AX9">
        <f t="shared" si="35"/>
        <v>1</v>
      </c>
    </row>
    <row r="10" spans="1:50" ht="12.75">
      <c r="A10" t="s">
        <v>8</v>
      </c>
      <c r="B10" s="1">
        <v>4</v>
      </c>
      <c r="C10" s="9">
        <v>1.044136</v>
      </c>
      <c r="D10" s="2">
        <v>1.0306</v>
      </c>
      <c r="E10" s="8">
        <v>1.303493</v>
      </c>
      <c r="F10" s="9">
        <v>0.004891</v>
      </c>
      <c r="G10" s="2">
        <v>0.00397</v>
      </c>
      <c r="H10" s="8">
        <v>0.004391</v>
      </c>
      <c r="I10" s="9">
        <v>0.026006</v>
      </c>
      <c r="J10" s="2">
        <v>0.028292</v>
      </c>
      <c r="K10" s="8">
        <v>0.030306</v>
      </c>
      <c r="L10">
        <v>5.21124</v>
      </c>
      <c r="M10">
        <v>9.03124</v>
      </c>
      <c r="N10">
        <v>13.7567</v>
      </c>
      <c r="O10">
        <f t="shared" si="8"/>
        <v>61.94405444034416</v>
      </c>
      <c r="P10">
        <f t="shared" si="0"/>
        <v>60.819380289254624</v>
      </c>
      <c r="Q10">
        <f t="shared" si="1"/>
        <v>83.49341272965628</v>
      </c>
      <c r="R10">
        <f t="shared" si="9"/>
        <v>51.61877782274384</v>
      </c>
      <c r="S10">
        <f t="shared" si="2"/>
        <v>32.98259813840549</v>
      </c>
      <c r="T10">
        <f t="shared" si="3"/>
        <v>41.5014164305949</v>
      </c>
      <c r="U10">
        <f t="shared" si="10"/>
        <v>60.50066088075474</v>
      </c>
      <c r="V10">
        <f t="shared" si="4"/>
        <v>68.49417096180879</v>
      </c>
      <c r="W10">
        <f t="shared" si="5"/>
        <v>75.53657223181878</v>
      </c>
      <c r="X10">
        <f t="shared" si="11"/>
        <v>19.234494068074525</v>
      </c>
      <c r="Y10">
        <f t="shared" si="6"/>
        <v>36.190715589834156</v>
      </c>
      <c r="Z10">
        <f t="shared" si="7"/>
        <v>57.166094268424274</v>
      </c>
      <c r="AA10">
        <f t="shared" si="12"/>
        <v>0.3558704546343603</v>
      </c>
      <c r="AB10">
        <f t="shared" si="13"/>
        <v>0.2965514301157169</v>
      </c>
      <c r="AC10">
        <f t="shared" si="14"/>
        <v>0.34757811524992294</v>
      </c>
      <c r="AD10">
        <f t="shared" si="15"/>
        <v>1</v>
      </c>
      <c r="AE10">
        <f t="shared" si="16"/>
        <v>0.374743211826325</v>
      </c>
      <c r="AF10">
        <f t="shared" si="17"/>
        <v>0.20322477312296403</v>
      </c>
      <c r="AG10">
        <f t="shared" si="18"/>
        <v>0.4220320150507111</v>
      </c>
      <c r="AH10">
        <f t="shared" si="19"/>
        <v>1</v>
      </c>
      <c r="AI10">
        <f t="shared" si="20"/>
        <v>0.4163607901308869</v>
      </c>
      <c r="AJ10">
        <f t="shared" si="21"/>
        <v>0.20695719544418484</v>
      </c>
      <c r="AK10">
        <f t="shared" si="22"/>
        <v>0.37668201442492827</v>
      </c>
      <c r="AL10">
        <f t="shared" si="23"/>
        <v>1</v>
      </c>
      <c r="AM10">
        <f t="shared" si="24"/>
        <v>0.43721343948350466</v>
      </c>
      <c r="AN10">
        <f t="shared" si="25"/>
        <v>0.13576087946143178</v>
      </c>
      <c r="AO10">
        <f t="shared" si="26"/>
        <v>0.42702568105506356</v>
      </c>
      <c r="AP10">
        <f t="shared" si="27"/>
        <v>1</v>
      </c>
      <c r="AQ10">
        <f t="shared" si="28"/>
        <v>0.36747922848249864</v>
      </c>
      <c r="AR10">
        <f t="shared" si="29"/>
        <v>0.21866938104154732</v>
      </c>
      <c r="AS10">
        <f t="shared" si="30"/>
        <v>0.41385139047595404</v>
      </c>
      <c r="AT10">
        <f t="shared" si="31"/>
        <v>1</v>
      </c>
      <c r="AU10">
        <f t="shared" si="32"/>
        <v>0.3861930014043907</v>
      </c>
      <c r="AV10">
        <f t="shared" si="33"/>
        <v>0.26441781216409016</v>
      </c>
      <c r="AW10">
        <f t="shared" si="34"/>
        <v>0.3493891864315191</v>
      </c>
      <c r="AX10">
        <f t="shared" si="35"/>
        <v>1</v>
      </c>
    </row>
    <row r="11" spans="1:50" ht="12.75">
      <c r="A11" t="s">
        <v>9</v>
      </c>
      <c r="B11" s="1">
        <v>5</v>
      </c>
      <c r="C11" s="9">
        <v>0.738019</v>
      </c>
      <c r="D11" s="2">
        <v>0.582019</v>
      </c>
      <c r="E11" s="8">
        <v>0.976888</v>
      </c>
      <c r="F11" s="9">
        <v>0.004148</v>
      </c>
      <c r="G11" s="2">
        <v>0.003427</v>
      </c>
      <c r="H11" s="8">
        <v>0.004142</v>
      </c>
      <c r="I11" s="9">
        <v>0.01881</v>
      </c>
      <c r="J11" s="2">
        <v>0.016609</v>
      </c>
      <c r="K11" s="8">
        <v>0.024286</v>
      </c>
      <c r="L11">
        <v>7.44974</v>
      </c>
      <c r="M11">
        <v>13.14924</v>
      </c>
      <c r="N11">
        <v>16.59917</v>
      </c>
      <c r="O11">
        <f t="shared" si="8"/>
        <v>36.50951860190773</v>
      </c>
      <c r="P11">
        <f t="shared" si="0"/>
        <v>23.54784842091129</v>
      </c>
      <c r="Q11">
        <f t="shared" si="1"/>
        <v>56.35657754078231</v>
      </c>
      <c r="R11">
        <f t="shared" si="9"/>
        <v>36.58437879401052</v>
      </c>
      <c r="S11">
        <f t="shared" si="2"/>
        <v>21.99514366653176</v>
      </c>
      <c r="T11">
        <f t="shared" si="3"/>
        <v>36.462970457304735</v>
      </c>
      <c r="U11">
        <f t="shared" si="10"/>
        <v>35.338238070927545</v>
      </c>
      <c r="V11">
        <f t="shared" si="4"/>
        <v>27.64194949332475</v>
      </c>
      <c r="W11">
        <f t="shared" si="5"/>
        <v>54.486296340329105</v>
      </c>
      <c r="X11">
        <f t="shared" si="11"/>
        <v>29.17075110379676</v>
      </c>
      <c r="Y11">
        <f t="shared" si="6"/>
        <v>54.46969994234885</v>
      </c>
      <c r="Z11">
        <f t="shared" si="7"/>
        <v>69.78325421317717</v>
      </c>
      <c r="AA11">
        <f t="shared" si="12"/>
        <v>0.3367038603889792</v>
      </c>
      <c r="AB11">
        <f t="shared" si="13"/>
        <v>0.33739424789984473</v>
      </c>
      <c r="AC11">
        <f t="shared" si="14"/>
        <v>0.325901891711176</v>
      </c>
      <c r="AD11">
        <f t="shared" si="15"/>
        <v>1</v>
      </c>
      <c r="AE11">
        <f t="shared" si="16"/>
        <v>0.32175810914494746</v>
      </c>
      <c r="AF11">
        <f t="shared" si="17"/>
        <v>0.3005419310509068</v>
      </c>
      <c r="AG11">
        <f t="shared" si="18"/>
        <v>0.37769995980414567</v>
      </c>
      <c r="AH11">
        <f t="shared" si="19"/>
        <v>1</v>
      </c>
      <c r="AI11">
        <f t="shared" si="20"/>
        <v>0.3825820882660321</v>
      </c>
      <c r="AJ11">
        <f t="shared" si="21"/>
        <v>0.2475324086499635</v>
      </c>
      <c r="AK11">
        <f t="shared" si="22"/>
        <v>0.3698855030840045</v>
      </c>
      <c r="AL11">
        <f t="shared" si="23"/>
        <v>1</v>
      </c>
      <c r="AM11">
        <f t="shared" si="24"/>
        <v>0.36141415474712885</v>
      </c>
      <c r="AN11">
        <f t="shared" si="25"/>
        <v>0.2887664027694601</v>
      </c>
      <c r="AO11">
        <f t="shared" si="26"/>
        <v>0.34981944248341107</v>
      </c>
      <c r="AP11">
        <f t="shared" si="27"/>
        <v>1</v>
      </c>
      <c r="AQ11">
        <f t="shared" si="28"/>
        <v>0.22286542051215838</v>
      </c>
      <c r="AR11">
        <f t="shared" si="29"/>
        <v>0.5155210941498356</v>
      </c>
      <c r="AS11">
        <f t="shared" si="30"/>
        <v>0.261613485338006</v>
      </c>
      <c r="AT11">
        <f t="shared" si="31"/>
        <v>1</v>
      </c>
      <c r="AU11">
        <f t="shared" si="32"/>
        <v>0.31200678514995145</v>
      </c>
      <c r="AV11">
        <f t="shared" si="33"/>
        <v>0.38634086302702364</v>
      </c>
      <c r="AW11">
        <f t="shared" si="34"/>
        <v>0.3016523518230249</v>
      </c>
      <c r="AX11">
        <f t="shared" si="35"/>
        <v>1</v>
      </c>
    </row>
    <row r="12" spans="1:50" ht="12.75">
      <c r="A12" t="s">
        <v>10</v>
      </c>
      <c r="B12" s="1">
        <v>6</v>
      </c>
      <c r="C12" s="9">
        <v>0.447552</v>
      </c>
      <c r="D12" s="2">
        <v>0.331788</v>
      </c>
      <c r="E12" s="8">
        <v>0.352984</v>
      </c>
      <c r="F12" s="9">
        <v>0.003676</v>
      </c>
      <c r="G12" s="2">
        <v>0.002901</v>
      </c>
      <c r="H12" s="8">
        <v>0.0026</v>
      </c>
      <c r="I12" s="9">
        <v>0.011775</v>
      </c>
      <c r="J12" s="2">
        <v>0.009671</v>
      </c>
      <c r="K12" s="8">
        <v>0.011222</v>
      </c>
      <c r="L12">
        <v>7.28335</v>
      </c>
      <c r="M12">
        <v>10.93669</v>
      </c>
      <c r="N12">
        <v>13.86349</v>
      </c>
      <c r="O12">
        <f t="shared" si="8"/>
        <v>12.3753041630392</v>
      </c>
      <c r="P12">
        <f t="shared" si="0"/>
        <v>2.756747837187465</v>
      </c>
      <c r="Q12">
        <f t="shared" si="1"/>
        <v>4.51787322921567</v>
      </c>
      <c r="R12">
        <f t="shared" si="9"/>
        <v>27.033589639821926</v>
      </c>
      <c r="S12">
        <f t="shared" si="2"/>
        <v>11.351679481991091</v>
      </c>
      <c r="T12">
        <f t="shared" si="3"/>
        <v>5.261027923917439</v>
      </c>
      <c r="U12">
        <f t="shared" si="10"/>
        <v>10.738787755872753</v>
      </c>
      <c r="V12">
        <f t="shared" si="4"/>
        <v>3.3816813645614054</v>
      </c>
      <c r="W12">
        <f t="shared" si="5"/>
        <v>8.80509962165451</v>
      </c>
      <c r="X12">
        <f t="shared" si="11"/>
        <v>28.43217893128221</v>
      </c>
      <c r="Y12">
        <f t="shared" si="6"/>
        <v>44.648629804137</v>
      </c>
      <c r="Z12">
        <f t="shared" si="7"/>
        <v>57.64011387478781</v>
      </c>
      <c r="AA12">
        <f t="shared" si="12"/>
        <v>0.2467771944460686</v>
      </c>
      <c r="AB12">
        <f t="shared" si="13"/>
        <v>0.5390795506300664</v>
      </c>
      <c r="AC12">
        <f t="shared" si="14"/>
        <v>0.21414325492386502</v>
      </c>
      <c r="AD12">
        <f t="shared" si="15"/>
        <v>1</v>
      </c>
      <c r="AE12">
        <f t="shared" si="16"/>
        <v>0.1576175361191627</v>
      </c>
      <c r="AF12">
        <f t="shared" si="17"/>
        <v>0.6490342448554601</v>
      </c>
      <c r="AG12">
        <f t="shared" si="18"/>
        <v>0.1933482190253772</v>
      </c>
      <c r="AH12">
        <f t="shared" si="19"/>
        <v>1</v>
      </c>
      <c r="AI12">
        <f t="shared" si="20"/>
        <v>0.24310552307686834</v>
      </c>
      <c r="AJ12">
        <f t="shared" si="21"/>
        <v>0.28309447398726567</v>
      </c>
      <c r="AK12">
        <f t="shared" si="22"/>
        <v>0.473800002935866</v>
      </c>
      <c r="AL12">
        <f t="shared" si="23"/>
        <v>1</v>
      </c>
      <c r="AM12">
        <f t="shared" si="24"/>
        <v>0.24008146387553048</v>
      </c>
      <c r="AN12">
        <f t="shared" si="25"/>
        <v>0.5515855650142558</v>
      </c>
      <c r="AO12">
        <f t="shared" si="26"/>
        <v>0.20833297111021373</v>
      </c>
      <c r="AP12">
        <f t="shared" si="27"/>
        <v>1</v>
      </c>
      <c r="AQ12">
        <f t="shared" si="28"/>
        <v>0.05428051734336452</v>
      </c>
      <c r="AR12">
        <f t="shared" si="29"/>
        <v>0.8791339896047641</v>
      </c>
      <c r="AS12">
        <f t="shared" si="30"/>
        <v>0.06658549305187159</v>
      </c>
      <c r="AT12">
        <f t="shared" si="31"/>
        <v>1.0000000000000002</v>
      </c>
      <c r="AU12">
        <f t="shared" si="32"/>
        <v>0.0636651171429688</v>
      </c>
      <c r="AV12">
        <f t="shared" si="33"/>
        <v>0.8122548853832056</v>
      </c>
      <c r="AW12">
        <f t="shared" si="34"/>
        <v>0.12407999747382559</v>
      </c>
      <c r="AX12">
        <f t="shared" si="35"/>
        <v>1</v>
      </c>
    </row>
    <row r="13" spans="1:50" ht="12.75">
      <c r="A13" t="s">
        <v>11</v>
      </c>
      <c r="B13" s="1">
        <v>7</v>
      </c>
      <c r="C13" s="9">
        <v>0.566358</v>
      </c>
      <c r="D13" s="2">
        <v>0.346988</v>
      </c>
      <c r="E13" s="8">
        <v>0.425275</v>
      </c>
      <c r="F13" s="9">
        <v>0.004848</v>
      </c>
      <c r="G13" s="2">
        <v>0.004073</v>
      </c>
      <c r="H13" s="8">
        <v>0.004223</v>
      </c>
      <c r="I13" s="9">
        <v>0.01469</v>
      </c>
      <c r="J13" s="2">
        <v>0.009814</v>
      </c>
      <c r="K13" s="8">
        <v>0.010871</v>
      </c>
      <c r="L13">
        <v>13.56559</v>
      </c>
      <c r="M13">
        <v>15.83154</v>
      </c>
      <c r="N13">
        <v>17.83077</v>
      </c>
      <c r="O13">
        <f t="shared" si="8"/>
        <v>22.246613057420365</v>
      </c>
      <c r="P13">
        <f t="shared" si="0"/>
        <v>4.01967980354096</v>
      </c>
      <c r="Q13">
        <f t="shared" si="1"/>
        <v>10.524361043667039</v>
      </c>
      <c r="R13">
        <f t="shared" si="9"/>
        <v>50.74868474301901</v>
      </c>
      <c r="S13">
        <f t="shared" si="2"/>
        <v>35.066774585188185</v>
      </c>
      <c r="T13">
        <f t="shared" si="3"/>
        <v>38.10198300283287</v>
      </c>
      <c r="U13">
        <f t="shared" si="10"/>
        <v>20.93173696246617</v>
      </c>
      <c r="V13">
        <f t="shared" si="4"/>
        <v>3.8817128350735324</v>
      </c>
      <c r="W13">
        <f t="shared" si="5"/>
        <v>7.577749648579282</v>
      </c>
      <c r="X13">
        <f t="shared" si="11"/>
        <v>56.317794924177285</v>
      </c>
      <c r="Y13">
        <f t="shared" si="6"/>
        <v>66.37589705957812</v>
      </c>
      <c r="Z13">
        <f t="shared" si="7"/>
        <v>75.25008207343873</v>
      </c>
      <c r="AA13">
        <f t="shared" si="12"/>
        <v>0.2368499454238726</v>
      </c>
      <c r="AB13">
        <f t="shared" si="13"/>
        <v>0.5402990190323894</v>
      </c>
      <c r="AC13">
        <f t="shared" si="14"/>
        <v>0.22285103554373792</v>
      </c>
      <c r="AD13">
        <f t="shared" si="15"/>
        <v>1</v>
      </c>
      <c r="AE13">
        <f t="shared" si="16"/>
        <v>0.09355018059309299</v>
      </c>
      <c r="AF13">
        <f t="shared" si="17"/>
        <v>0.8161105499925202</v>
      </c>
      <c r="AG13">
        <f t="shared" si="18"/>
        <v>0.09033926941438675</v>
      </c>
      <c r="AH13">
        <f t="shared" si="19"/>
        <v>0.9999999999999999</v>
      </c>
      <c r="AI13">
        <f t="shared" si="20"/>
        <v>0.1872525709739978</v>
      </c>
      <c r="AJ13">
        <f t="shared" si="21"/>
        <v>0.6779218469306763</v>
      </c>
      <c r="AK13">
        <f t="shared" si="22"/>
        <v>0.13482558209532577</v>
      </c>
      <c r="AL13">
        <f t="shared" si="23"/>
        <v>0.9999999999999999</v>
      </c>
      <c r="AM13">
        <f t="shared" si="24"/>
        <v>0.2235927137672247</v>
      </c>
      <c r="AN13">
        <f t="shared" si="25"/>
        <v>0.5660299196098385</v>
      </c>
      <c r="AO13">
        <f t="shared" si="26"/>
        <v>0.21037736662293677</v>
      </c>
      <c r="AP13">
        <f t="shared" si="27"/>
        <v>1</v>
      </c>
      <c r="AQ13">
        <f t="shared" si="28"/>
        <v>0.054117211598241316</v>
      </c>
      <c r="AR13">
        <f t="shared" si="29"/>
        <v>0.8936230351064255</v>
      </c>
      <c r="AS13">
        <f t="shared" si="30"/>
        <v>0.05225975329533309</v>
      </c>
      <c r="AT13">
        <f t="shared" si="31"/>
        <v>0.9999999999999999</v>
      </c>
      <c r="AU13">
        <f t="shared" si="32"/>
        <v>0.11273823069248401</v>
      </c>
      <c r="AV13">
        <f t="shared" si="33"/>
        <v>0.8060879969077662</v>
      </c>
      <c r="AW13">
        <f t="shared" si="34"/>
        <v>0.08117377239974972</v>
      </c>
      <c r="AX13">
        <f t="shared" si="35"/>
        <v>1</v>
      </c>
    </row>
    <row r="14" spans="1:50" ht="12.75">
      <c r="A14" t="s">
        <v>12</v>
      </c>
      <c r="B14" s="1">
        <v>8</v>
      </c>
      <c r="C14" s="9">
        <v>0.687106</v>
      </c>
      <c r="D14" s="2">
        <v>0.381369</v>
      </c>
      <c r="E14" s="8">
        <v>0.38712</v>
      </c>
      <c r="F14" s="9">
        <v>0.00494</v>
      </c>
      <c r="G14" s="2">
        <v>0.003871</v>
      </c>
      <c r="H14" s="8">
        <v>0.004314</v>
      </c>
      <c r="I14" s="9">
        <v>0.01732</v>
      </c>
      <c r="J14" s="2">
        <v>0.010503</v>
      </c>
      <c r="K14" s="8">
        <v>0.011527</v>
      </c>
      <c r="L14">
        <v>16.19843</v>
      </c>
      <c r="M14">
        <v>18.29491</v>
      </c>
      <c r="N14">
        <v>20.79934</v>
      </c>
      <c r="O14">
        <f t="shared" si="8"/>
        <v>32.27927812802906</v>
      </c>
      <c r="P14">
        <f t="shared" si="0"/>
        <v>6.8763155887514635</v>
      </c>
      <c r="Q14">
        <f t="shared" si="1"/>
        <v>7.35415254523166</v>
      </c>
      <c r="R14">
        <f t="shared" si="9"/>
        <v>52.61027923917442</v>
      </c>
      <c r="S14">
        <f t="shared" si="2"/>
        <v>30.97936058276001</v>
      </c>
      <c r="T14">
        <f t="shared" si="3"/>
        <v>39.94334277620396</v>
      </c>
      <c r="U14">
        <f t="shared" si="10"/>
        <v>30.128119951605346</v>
      </c>
      <c r="V14">
        <f t="shared" si="4"/>
        <v>6.290955374813802</v>
      </c>
      <c r="W14">
        <f t="shared" si="5"/>
        <v>9.871600310509056</v>
      </c>
      <c r="X14">
        <f t="shared" si="11"/>
        <v>68.00444892191277</v>
      </c>
      <c r="Y14">
        <f t="shared" si="6"/>
        <v>77.31030737634698</v>
      </c>
      <c r="Z14">
        <f t="shared" si="7"/>
        <v>88.42697488046753</v>
      </c>
      <c r="AA14">
        <f t="shared" si="12"/>
        <v>0.28064623526135524</v>
      </c>
      <c r="AB14">
        <f t="shared" si="13"/>
        <v>0.45741037782694877</v>
      </c>
      <c r="AC14">
        <f t="shared" si="14"/>
        <v>0.26194338691169605</v>
      </c>
      <c r="AD14">
        <f t="shared" si="15"/>
        <v>1</v>
      </c>
      <c r="AE14">
        <f t="shared" si="16"/>
        <v>0.15576082133323807</v>
      </c>
      <c r="AF14">
        <f t="shared" si="17"/>
        <v>0.7017378109641685</v>
      </c>
      <c r="AG14">
        <f t="shared" si="18"/>
        <v>0.14250136770259325</v>
      </c>
      <c r="AH14">
        <f t="shared" si="19"/>
        <v>0.9999999999999999</v>
      </c>
      <c r="AI14">
        <f t="shared" si="20"/>
        <v>0.1286386020968004</v>
      </c>
      <c r="AJ14">
        <f t="shared" si="21"/>
        <v>0.6986876796750413</v>
      </c>
      <c r="AK14">
        <f t="shared" si="22"/>
        <v>0.1726737182281584</v>
      </c>
      <c r="AL14">
        <f t="shared" si="23"/>
        <v>1</v>
      </c>
      <c r="AM14">
        <f t="shared" si="24"/>
        <v>0.24751798912598874</v>
      </c>
      <c r="AN14">
        <f t="shared" si="25"/>
        <v>0.5214591349289454</v>
      </c>
      <c r="AO14">
        <f t="shared" si="26"/>
        <v>0.23102287594506588</v>
      </c>
      <c r="AP14">
        <f t="shared" si="27"/>
        <v>1</v>
      </c>
      <c r="AQ14">
        <f t="shared" si="28"/>
        <v>0.0760002170141873</v>
      </c>
      <c r="AR14">
        <f t="shared" si="29"/>
        <v>0.8544692375154253</v>
      </c>
      <c r="AS14">
        <f t="shared" si="30"/>
        <v>0.06953054547038734</v>
      </c>
      <c r="AT14">
        <f t="shared" si="31"/>
        <v>1</v>
      </c>
      <c r="AU14">
        <f t="shared" si="32"/>
        <v>0.06960684028521602</v>
      </c>
      <c r="AV14">
        <f t="shared" si="33"/>
        <v>0.8369587494347552</v>
      </c>
      <c r="AW14">
        <f t="shared" si="34"/>
        <v>0.09343441028002877</v>
      </c>
      <c r="AX14">
        <f t="shared" si="35"/>
        <v>1</v>
      </c>
    </row>
    <row r="15" spans="1:50" ht="12.75">
      <c r="A15" t="s">
        <v>13</v>
      </c>
      <c r="B15" s="1">
        <v>9</v>
      </c>
      <c r="C15" s="9">
        <v>0.762788</v>
      </c>
      <c r="D15" s="2">
        <v>0.389811</v>
      </c>
      <c r="E15" s="8">
        <v>0.410205</v>
      </c>
      <c r="F15" s="9">
        <v>0.004562</v>
      </c>
      <c r="G15" s="2">
        <v>0.003349</v>
      </c>
      <c r="H15" s="8">
        <v>0.003249</v>
      </c>
      <c r="I15" s="9">
        <v>0.017341</v>
      </c>
      <c r="J15" s="2">
        <v>0.010639</v>
      </c>
      <c r="K15" s="8">
        <v>0.01191</v>
      </c>
      <c r="L15">
        <v>15.09681</v>
      </c>
      <c r="M15">
        <v>18.24013</v>
      </c>
      <c r="N15">
        <v>20.86771</v>
      </c>
      <c r="O15">
        <f t="shared" si="8"/>
        <v>38.56751609365837</v>
      </c>
      <c r="P15">
        <f t="shared" si="0"/>
        <v>7.577741355853849</v>
      </c>
      <c r="Q15">
        <f t="shared" si="1"/>
        <v>9.272230469131035</v>
      </c>
      <c r="R15">
        <f t="shared" si="9"/>
        <v>44.961554026709834</v>
      </c>
      <c r="S15">
        <f t="shared" si="2"/>
        <v>20.416835289356527</v>
      </c>
      <c r="T15">
        <f t="shared" si="3"/>
        <v>18.39336301092675</v>
      </c>
      <c r="U15">
        <f t="shared" si="10"/>
        <v>30.201551146575657</v>
      </c>
      <c r="V15">
        <f t="shared" si="4"/>
        <v>6.76650978033582</v>
      </c>
      <c r="W15">
        <f t="shared" si="5"/>
        <v>11.210845437824762</v>
      </c>
      <c r="X15">
        <f t="shared" si="11"/>
        <v>63.1145764735356</v>
      </c>
      <c r="Y15">
        <f t="shared" si="6"/>
        <v>77.06714983316321</v>
      </c>
      <c r="Z15">
        <f t="shared" si="7"/>
        <v>88.73045573529545</v>
      </c>
      <c r="AA15">
        <f t="shared" si="12"/>
        <v>0.33911285864810564</v>
      </c>
      <c r="AB15">
        <f t="shared" si="13"/>
        <v>0.3953337590689663</v>
      </c>
      <c r="AC15">
        <f t="shared" si="14"/>
        <v>0.26555338228292813</v>
      </c>
      <c r="AD15">
        <f t="shared" si="15"/>
        <v>1</v>
      </c>
      <c r="AE15">
        <f t="shared" si="16"/>
        <v>0.21799495168496538</v>
      </c>
      <c r="AF15">
        <f t="shared" si="17"/>
        <v>0.5873474447666295</v>
      </c>
      <c r="AG15">
        <f t="shared" si="18"/>
        <v>0.19465760354840517</v>
      </c>
      <c r="AH15">
        <f t="shared" si="19"/>
        <v>1</v>
      </c>
      <c r="AI15">
        <f t="shared" si="20"/>
        <v>0.2385051390307757</v>
      </c>
      <c r="AJ15">
        <f t="shared" si="21"/>
        <v>0.47312365851662647</v>
      </c>
      <c r="AK15">
        <f t="shared" si="22"/>
        <v>0.28837120245259784</v>
      </c>
      <c r="AL15">
        <f t="shared" si="23"/>
        <v>1</v>
      </c>
      <c r="AM15">
        <f t="shared" si="24"/>
        <v>0.29243593070087154</v>
      </c>
      <c r="AN15">
        <f t="shared" si="25"/>
        <v>0.4785625775590091</v>
      </c>
      <c r="AO15">
        <f t="shared" si="26"/>
        <v>0.22900149174011933</v>
      </c>
      <c r="AP15">
        <f t="shared" si="27"/>
        <v>1</v>
      </c>
      <c r="AQ15">
        <f t="shared" si="28"/>
        <v>0.08289711431503392</v>
      </c>
      <c r="AR15">
        <f t="shared" si="29"/>
        <v>0.8430802833773567</v>
      </c>
      <c r="AS15">
        <f t="shared" si="30"/>
        <v>0.0740226023076093</v>
      </c>
      <c r="AT15">
        <f t="shared" si="31"/>
        <v>0.9999999999999999</v>
      </c>
      <c r="AU15">
        <f t="shared" si="32"/>
        <v>0.08490001494964845</v>
      </c>
      <c r="AV15">
        <f t="shared" si="33"/>
        <v>0.812449285368302</v>
      </c>
      <c r="AW15">
        <f t="shared" si="34"/>
        <v>0.10265069968204968</v>
      </c>
      <c r="AX15">
        <f t="shared" si="35"/>
        <v>1.0000000000000002</v>
      </c>
    </row>
    <row r="16" spans="1:50" ht="12.75">
      <c r="A16" t="s">
        <v>14</v>
      </c>
      <c r="B16" s="1">
        <v>10</v>
      </c>
      <c r="C16" s="9">
        <v>1.025767</v>
      </c>
      <c r="D16" s="2">
        <v>0.648619</v>
      </c>
      <c r="E16" s="8">
        <v>0.659479</v>
      </c>
      <c r="F16" s="9">
        <v>0.005155</v>
      </c>
      <c r="G16" s="2">
        <v>0.003803</v>
      </c>
      <c r="H16" s="8">
        <v>0.00356</v>
      </c>
      <c r="I16" s="9">
        <v>0.023898</v>
      </c>
      <c r="J16" s="2">
        <v>0.017868</v>
      </c>
      <c r="K16" s="8">
        <v>0.019457</v>
      </c>
      <c r="L16">
        <v>9.78902</v>
      </c>
      <c r="M16">
        <v>13.41191</v>
      </c>
      <c r="N16">
        <v>16.44279</v>
      </c>
      <c r="O16">
        <f t="shared" si="8"/>
        <v>60.417817776531834</v>
      </c>
      <c r="P16">
        <f t="shared" si="0"/>
        <v>29.08148453664438</v>
      </c>
      <c r="Q16">
        <f t="shared" si="1"/>
        <v>29.98381619155222</v>
      </c>
      <c r="R16">
        <f t="shared" si="9"/>
        <v>56.960744637798456</v>
      </c>
      <c r="S16">
        <f t="shared" si="2"/>
        <v>29.603399433427754</v>
      </c>
      <c r="T16">
        <f t="shared" si="3"/>
        <v>24.68636179684337</v>
      </c>
      <c r="U16">
        <f t="shared" si="10"/>
        <v>53.12956759516332</v>
      </c>
      <c r="V16">
        <f t="shared" si="4"/>
        <v>32.04432446797351</v>
      </c>
      <c r="W16">
        <f t="shared" si="5"/>
        <v>37.60061822072717</v>
      </c>
      <c r="X16">
        <f t="shared" si="11"/>
        <v>39.554350549195156</v>
      </c>
      <c r="Y16">
        <f t="shared" si="6"/>
        <v>55.635639918034876</v>
      </c>
      <c r="Z16">
        <f t="shared" si="7"/>
        <v>69.08911444313193</v>
      </c>
      <c r="AA16">
        <f t="shared" si="12"/>
        <v>0.35433980639614</v>
      </c>
      <c r="AB16">
        <f t="shared" si="13"/>
        <v>0.3340646843914538</v>
      </c>
      <c r="AC16">
        <f t="shared" si="14"/>
        <v>0.3115955092124062</v>
      </c>
      <c r="AD16">
        <f t="shared" si="15"/>
        <v>1</v>
      </c>
      <c r="AE16">
        <f t="shared" si="16"/>
        <v>0.32053056603599317</v>
      </c>
      <c r="AF16">
        <f t="shared" si="17"/>
        <v>0.3262830123073586</v>
      </c>
      <c r="AG16">
        <f t="shared" si="18"/>
        <v>0.35318642165664815</v>
      </c>
      <c r="AH16">
        <f t="shared" si="19"/>
        <v>0.9999999999999999</v>
      </c>
      <c r="AI16">
        <f t="shared" si="20"/>
        <v>0.32495456226038</v>
      </c>
      <c r="AJ16">
        <f t="shared" si="21"/>
        <v>0.26754252494900055</v>
      </c>
      <c r="AK16">
        <f t="shared" si="22"/>
        <v>0.4075029127906194</v>
      </c>
      <c r="AL16">
        <f t="shared" si="23"/>
        <v>1</v>
      </c>
      <c r="AM16">
        <f t="shared" si="24"/>
        <v>0.3946252954816301</v>
      </c>
      <c r="AN16">
        <f t="shared" si="25"/>
        <v>0.25835337732312463</v>
      </c>
      <c r="AO16">
        <f t="shared" si="26"/>
        <v>0.34702132719524537</v>
      </c>
      <c r="AP16">
        <f t="shared" si="27"/>
        <v>1</v>
      </c>
      <c r="AQ16">
        <f t="shared" si="28"/>
        <v>0.24906752018732708</v>
      </c>
      <c r="AR16">
        <f t="shared" si="29"/>
        <v>0.47648980405244923</v>
      </c>
      <c r="AS16">
        <f t="shared" si="30"/>
        <v>0.2744426757602237</v>
      </c>
      <c r="AT16">
        <f t="shared" si="31"/>
        <v>1</v>
      </c>
      <c r="AU16">
        <f t="shared" si="32"/>
        <v>0.21938272945024992</v>
      </c>
      <c r="AV16">
        <f t="shared" si="33"/>
        <v>0.5055046497418617</v>
      </c>
      <c r="AW16">
        <f t="shared" si="34"/>
        <v>0.2751126208078883</v>
      </c>
      <c r="AX16">
        <f t="shared" si="35"/>
        <v>1</v>
      </c>
    </row>
    <row r="17" spans="1:50" ht="12.75">
      <c r="A17" t="s">
        <v>15</v>
      </c>
      <c r="B17" s="1">
        <v>11</v>
      </c>
      <c r="C17" s="9">
        <v>0.970811</v>
      </c>
      <c r="D17" s="2">
        <v>0.985559</v>
      </c>
      <c r="E17" s="8">
        <v>0.998772</v>
      </c>
      <c r="F17" s="9">
        <v>0.004305</v>
      </c>
      <c r="G17" s="2">
        <v>0.003761</v>
      </c>
      <c r="H17" s="8">
        <v>0.003527</v>
      </c>
      <c r="I17" s="9">
        <v>0.025778</v>
      </c>
      <c r="J17" s="2">
        <v>0.029151</v>
      </c>
      <c r="K17" s="8">
        <v>0.028868</v>
      </c>
      <c r="L17">
        <v>6.90523</v>
      </c>
      <c r="M17">
        <v>13.4876</v>
      </c>
      <c r="N17">
        <v>16.54649</v>
      </c>
      <c r="O17">
        <f t="shared" si="8"/>
        <v>55.85165401712901</v>
      </c>
      <c r="P17">
        <f t="shared" si="0"/>
        <v>57.07703037500936</v>
      </c>
      <c r="Q17">
        <f t="shared" si="1"/>
        <v>58.174867221813884</v>
      </c>
      <c r="R17">
        <f t="shared" si="9"/>
        <v>39.76123027114528</v>
      </c>
      <c r="S17">
        <f t="shared" si="2"/>
        <v>28.753541076487252</v>
      </c>
      <c r="T17">
        <f t="shared" si="3"/>
        <v>24.018615944961553</v>
      </c>
      <c r="U17">
        <f t="shared" si="10"/>
        <v>59.70340790679133</v>
      </c>
      <c r="V17">
        <f t="shared" si="4"/>
        <v>71.49785650845158</v>
      </c>
      <c r="W17">
        <f t="shared" si="5"/>
        <v>70.50828373813737</v>
      </c>
      <c r="X17">
        <f t="shared" si="11"/>
        <v>26.753779328714735</v>
      </c>
      <c r="Y17">
        <f t="shared" si="6"/>
        <v>55.97161279944377</v>
      </c>
      <c r="Z17">
        <f t="shared" si="7"/>
        <v>69.54941815302891</v>
      </c>
      <c r="AA17">
        <f t="shared" si="12"/>
        <v>0.359599454943101</v>
      </c>
      <c r="AB17">
        <f t="shared" si="13"/>
        <v>0.2560016705859045</v>
      </c>
      <c r="AC17">
        <f t="shared" si="14"/>
        <v>0.38439887447099447</v>
      </c>
      <c r="AD17">
        <f t="shared" si="15"/>
        <v>1</v>
      </c>
      <c r="AE17">
        <f t="shared" si="16"/>
        <v>0.36278904655133093</v>
      </c>
      <c r="AF17">
        <f t="shared" si="17"/>
        <v>0.18276125586030245</v>
      </c>
      <c r="AG17">
        <f t="shared" si="18"/>
        <v>0.4544496975883666</v>
      </c>
      <c r="AH17">
        <f t="shared" si="19"/>
        <v>1</v>
      </c>
      <c r="AI17">
        <f t="shared" si="20"/>
        <v>0.3809704917038668</v>
      </c>
      <c r="AJ17">
        <f t="shared" si="21"/>
        <v>0.1572910152370268</v>
      </c>
      <c r="AK17">
        <f t="shared" si="22"/>
        <v>0.4617384930591064</v>
      </c>
      <c r="AL17">
        <f t="shared" si="23"/>
        <v>1</v>
      </c>
      <c r="AM17">
        <f t="shared" si="24"/>
        <v>0.3924679136272204</v>
      </c>
      <c r="AN17">
        <f t="shared" si="25"/>
        <v>0.18799801258461404</v>
      </c>
      <c r="AO17">
        <f t="shared" si="26"/>
        <v>0.41953407378816543</v>
      </c>
      <c r="AP17">
        <f t="shared" si="27"/>
        <v>0.9999999999999999</v>
      </c>
      <c r="AQ17">
        <f t="shared" si="28"/>
        <v>0.3092826494844466</v>
      </c>
      <c r="AR17">
        <f t="shared" si="29"/>
        <v>0.3032927359533585</v>
      </c>
      <c r="AS17">
        <f t="shared" si="30"/>
        <v>0.3874246145621949</v>
      </c>
      <c r="AT17">
        <f t="shared" si="31"/>
        <v>1</v>
      </c>
      <c r="AU17">
        <f t="shared" si="32"/>
        <v>0.29346775599047925</v>
      </c>
      <c r="AV17">
        <f t="shared" si="33"/>
        <v>0.3508475850574791</v>
      </c>
      <c r="AW17">
        <f t="shared" si="34"/>
        <v>0.3556846589520416</v>
      </c>
      <c r="AX17">
        <f t="shared" si="35"/>
        <v>0.9999999999999999</v>
      </c>
    </row>
    <row r="18" spans="1:50" ht="12.75">
      <c r="A18" t="s">
        <v>16</v>
      </c>
      <c r="B18" s="1">
        <v>12</v>
      </c>
      <c r="C18" s="9">
        <v>1.253136</v>
      </c>
      <c r="D18" s="2">
        <v>1.215459</v>
      </c>
      <c r="E18" s="8">
        <v>1.07137</v>
      </c>
      <c r="F18" s="9">
        <v>0.00585</v>
      </c>
      <c r="G18" s="2">
        <v>0.004491</v>
      </c>
      <c r="H18" s="8">
        <v>0.003736</v>
      </c>
      <c r="I18" s="9">
        <v>0.031139</v>
      </c>
      <c r="J18" s="2">
        <v>0.033598</v>
      </c>
      <c r="K18" s="8">
        <v>0.029836</v>
      </c>
      <c r="L18">
        <v>2.49375</v>
      </c>
      <c r="M18">
        <v>8.42597</v>
      </c>
      <c r="N18">
        <v>12.96962</v>
      </c>
      <c r="O18">
        <f t="shared" si="8"/>
        <v>79.30936897770476</v>
      </c>
      <c r="P18">
        <f t="shared" si="0"/>
        <v>76.17887636610604</v>
      </c>
      <c r="Q18">
        <f t="shared" si="1"/>
        <v>64.20686293848041</v>
      </c>
      <c r="R18">
        <f t="shared" si="9"/>
        <v>71.02387697288547</v>
      </c>
      <c r="S18">
        <f t="shared" si="2"/>
        <v>43.52488870902468</v>
      </c>
      <c r="T18">
        <f t="shared" si="3"/>
        <v>28.247673006879808</v>
      </c>
      <c r="U18">
        <f t="shared" si="10"/>
        <v>78.4493429656412</v>
      </c>
      <c r="V18">
        <f t="shared" si="4"/>
        <v>87.04778622430784</v>
      </c>
      <c r="W18">
        <f t="shared" si="5"/>
        <v>73.89311215391179</v>
      </c>
      <c r="X18">
        <f t="shared" si="11"/>
        <v>7.172095527978564</v>
      </c>
      <c r="Y18">
        <f t="shared" si="6"/>
        <v>33.50404223892435</v>
      </c>
      <c r="Z18">
        <f t="shared" si="7"/>
        <v>53.67240242671051</v>
      </c>
      <c r="AA18">
        <f t="shared" si="12"/>
        <v>0.34665823720853084</v>
      </c>
      <c r="AB18">
        <f t="shared" si="13"/>
        <v>0.3104426665916033</v>
      </c>
      <c r="AC18">
        <f t="shared" si="14"/>
        <v>0.3428990961998658</v>
      </c>
      <c r="AD18">
        <f t="shared" si="15"/>
        <v>0.9999999999999999</v>
      </c>
      <c r="AE18">
        <f t="shared" si="16"/>
        <v>0.36845612952995965</v>
      </c>
      <c r="AF18">
        <f t="shared" si="17"/>
        <v>0.21051783377425556</v>
      </c>
      <c r="AG18">
        <f t="shared" si="18"/>
        <v>0.4210260366957847</v>
      </c>
      <c r="AH18">
        <f t="shared" si="19"/>
        <v>1</v>
      </c>
      <c r="AI18">
        <f t="shared" si="20"/>
        <v>0.3859799863245641</v>
      </c>
      <c r="AJ18">
        <f t="shared" si="21"/>
        <v>0.16981107535720805</v>
      </c>
      <c r="AK18">
        <f t="shared" si="22"/>
        <v>0.4442089383182278</v>
      </c>
      <c r="AL18">
        <f t="shared" si="23"/>
        <v>1</v>
      </c>
      <c r="AM18">
        <f t="shared" si="24"/>
        <v>0.48086449216889804</v>
      </c>
      <c r="AN18">
        <f t="shared" si="25"/>
        <v>0.04348548120232498</v>
      </c>
      <c r="AO18">
        <f t="shared" si="26"/>
        <v>0.4756500266287769</v>
      </c>
      <c r="AP18">
        <f t="shared" si="27"/>
        <v>1</v>
      </c>
      <c r="AQ18">
        <f t="shared" si="28"/>
        <v>0.3872241317500001</v>
      </c>
      <c r="AR18">
        <f t="shared" si="29"/>
        <v>0.17030408277136377</v>
      </c>
      <c r="AS18">
        <f t="shared" si="30"/>
        <v>0.44247178547863625</v>
      </c>
      <c r="AT18">
        <f t="shared" si="31"/>
        <v>1</v>
      </c>
      <c r="AU18">
        <f t="shared" si="32"/>
        <v>0.3348076702656757</v>
      </c>
      <c r="AV18">
        <f t="shared" si="33"/>
        <v>0.27987556456802093</v>
      </c>
      <c r="AW18">
        <f t="shared" si="34"/>
        <v>0.3853167651663035</v>
      </c>
      <c r="AX18">
        <f t="shared" si="35"/>
        <v>1</v>
      </c>
    </row>
    <row r="19" spans="1:50" ht="12.75">
      <c r="A19" t="s">
        <v>5</v>
      </c>
      <c r="B19" s="10">
        <v>13</v>
      </c>
      <c r="C19" s="12">
        <v>1.025681</v>
      </c>
      <c r="D19" s="13">
        <v>1.047088</v>
      </c>
      <c r="E19" s="14">
        <v>0.670586</v>
      </c>
      <c r="F19" s="12">
        <v>0.005788</v>
      </c>
      <c r="G19" s="13">
        <v>0.00453</v>
      </c>
      <c r="H19" s="14">
        <v>0.003413</v>
      </c>
      <c r="I19" s="12">
        <v>0.025073</v>
      </c>
      <c r="J19" s="13">
        <v>0.028141</v>
      </c>
      <c r="K19" s="14">
        <v>0.020898</v>
      </c>
      <c r="L19">
        <v>1.33073</v>
      </c>
      <c r="M19">
        <v>5.55179</v>
      </c>
      <c r="N19">
        <v>10.52379</v>
      </c>
      <c r="O19">
        <f t="shared" si="8"/>
        <v>60.41067224040641</v>
      </c>
      <c r="P19">
        <f t="shared" si="0"/>
        <v>62.1893291222307</v>
      </c>
      <c r="Q19">
        <f t="shared" si="1"/>
        <v>30.90667049091329</v>
      </c>
      <c r="R19">
        <f t="shared" si="9"/>
        <v>69.76932416025899</v>
      </c>
      <c r="S19">
        <f t="shared" si="2"/>
        <v>44.314042897612296</v>
      </c>
      <c r="T19">
        <f t="shared" si="3"/>
        <v>21.71185754755159</v>
      </c>
      <c r="U19">
        <f t="shared" si="10"/>
        <v>57.23821778993084</v>
      </c>
      <c r="V19">
        <f t="shared" si="4"/>
        <v>67.96616570273653</v>
      </c>
      <c r="W19">
        <f t="shared" si="5"/>
        <v>42.63939688511864</v>
      </c>
      <c r="X19">
        <f t="shared" si="11"/>
        <v>2.009680670848491</v>
      </c>
      <c r="Y19">
        <f t="shared" si="6"/>
        <v>20.746127900335058</v>
      </c>
      <c r="Z19">
        <f t="shared" si="7"/>
        <v>42.8158486872955</v>
      </c>
      <c r="AA19">
        <f t="shared" si="12"/>
        <v>0.3223308497591988</v>
      </c>
      <c r="AB19">
        <f t="shared" si="13"/>
        <v>0.3722654410168832</v>
      </c>
      <c r="AC19">
        <f t="shared" si="14"/>
        <v>0.305403709223918</v>
      </c>
      <c r="AD19">
        <f t="shared" si="15"/>
        <v>1</v>
      </c>
      <c r="AE19">
        <f t="shared" si="16"/>
        <v>0.356448064997551</v>
      </c>
      <c r="AF19">
        <f t="shared" si="17"/>
        <v>0.2539930091869399</v>
      </c>
      <c r="AG19">
        <f t="shared" si="18"/>
        <v>0.38955892581550916</v>
      </c>
      <c r="AH19">
        <f t="shared" si="19"/>
        <v>1</v>
      </c>
      <c r="AI19">
        <f t="shared" si="20"/>
        <v>0.32445248535181515</v>
      </c>
      <c r="AJ19">
        <f t="shared" si="21"/>
        <v>0.22792704717186493</v>
      </c>
      <c r="AK19">
        <f t="shared" si="22"/>
        <v>0.44762046747631995</v>
      </c>
      <c r="AL19">
        <f t="shared" si="23"/>
        <v>1</v>
      </c>
      <c r="AM19">
        <f t="shared" si="24"/>
        <v>0.5048587149788493</v>
      </c>
      <c r="AN19">
        <f t="shared" si="25"/>
        <v>0.016795125155448447</v>
      </c>
      <c r="AO19">
        <f t="shared" si="26"/>
        <v>0.4783461598657024</v>
      </c>
      <c r="AP19">
        <f t="shared" si="27"/>
        <v>1</v>
      </c>
      <c r="AQ19">
        <f t="shared" si="28"/>
        <v>0.41211835896184285</v>
      </c>
      <c r="AR19">
        <f t="shared" si="29"/>
        <v>0.13748114517032606</v>
      </c>
      <c r="AS19">
        <f t="shared" si="30"/>
        <v>0.4504004958678312</v>
      </c>
      <c r="AT19">
        <f t="shared" si="31"/>
        <v>1</v>
      </c>
      <c r="AU19">
        <f t="shared" si="32"/>
        <v>0.26560812623687813</v>
      </c>
      <c r="AV19">
        <f t="shared" si="33"/>
        <v>0.3679541394281778</v>
      </c>
      <c r="AW19">
        <f t="shared" si="34"/>
        <v>0.36643773433494414</v>
      </c>
      <c r="AX19">
        <f t="shared" si="35"/>
        <v>1</v>
      </c>
    </row>
    <row r="20" spans="1:50" ht="12.75">
      <c r="A20" t="s">
        <v>6</v>
      </c>
      <c r="B20" s="1">
        <v>14</v>
      </c>
      <c r="C20" s="9">
        <v>0.953256</v>
      </c>
      <c r="D20" s="2">
        <v>0.888278</v>
      </c>
      <c r="E20" s="8">
        <v>0.695985</v>
      </c>
      <c r="F20" s="9">
        <v>0.005776</v>
      </c>
      <c r="G20" s="2">
        <v>0.003994</v>
      </c>
      <c r="H20" s="8">
        <v>0.003653</v>
      </c>
      <c r="I20" s="9">
        <v>0.023369</v>
      </c>
      <c r="J20" s="2">
        <v>0.024488</v>
      </c>
      <c r="K20" s="8">
        <v>0.020895</v>
      </c>
      <c r="L20">
        <v>1.2569</v>
      </c>
      <c r="M20">
        <v>5.12239</v>
      </c>
      <c r="N20">
        <v>10.86007</v>
      </c>
      <c r="O20">
        <f t="shared" si="8"/>
        <v>54.39305068362009</v>
      </c>
      <c r="P20">
        <f t="shared" si="0"/>
        <v>48.99418270271761</v>
      </c>
      <c r="Q20">
        <f t="shared" si="1"/>
        <v>33.0170131891641</v>
      </c>
      <c r="R20">
        <f t="shared" si="9"/>
        <v>69.52650748684742</v>
      </c>
      <c r="S20">
        <f t="shared" si="2"/>
        <v>33.46823148522866</v>
      </c>
      <c r="T20">
        <f t="shared" si="3"/>
        <v>26.568191015783086</v>
      </c>
      <c r="U20">
        <f t="shared" si="10"/>
        <v>51.27980082662546</v>
      </c>
      <c r="V20">
        <f t="shared" si="4"/>
        <v>55.192634501472114</v>
      </c>
      <c r="W20">
        <f t="shared" si="5"/>
        <v>42.6289067144086</v>
      </c>
      <c r="X20">
        <f t="shared" si="11"/>
        <v>1.6819639601281988</v>
      </c>
      <c r="Y20">
        <f t="shared" si="6"/>
        <v>18.840106559643026</v>
      </c>
      <c r="Z20">
        <f t="shared" si="7"/>
        <v>44.308528837383804</v>
      </c>
      <c r="AA20">
        <f t="shared" si="12"/>
        <v>0.31046375394856673</v>
      </c>
      <c r="AB20">
        <f t="shared" si="13"/>
        <v>0.39684224808151863</v>
      </c>
      <c r="AC20">
        <f t="shared" si="14"/>
        <v>0.2926939979699145</v>
      </c>
      <c r="AD20">
        <f t="shared" si="15"/>
        <v>1</v>
      </c>
      <c r="AE20">
        <f t="shared" si="16"/>
        <v>0.35591998382318557</v>
      </c>
      <c r="AF20">
        <f t="shared" si="17"/>
        <v>0.24313115867432314</v>
      </c>
      <c r="AG20">
        <f t="shared" si="18"/>
        <v>0.4009488575024913</v>
      </c>
      <c r="AH20">
        <f t="shared" si="19"/>
        <v>1</v>
      </c>
      <c r="AI20">
        <f t="shared" si="20"/>
        <v>0.32301815172284426</v>
      </c>
      <c r="AJ20">
        <f t="shared" si="21"/>
        <v>0.25992684157615653</v>
      </c>
      <c r="AK20">
        <f t="shared" si="22"/>
        <v>0.41705500670099915</v>
      </c>
      <c r="AL20">
        <f t="shared" si="23"/>
        <v>0.9999999999999999</v>
      </c>
      <c r="AM20">
        <f t="shared" si="24"/>
        <v>0.5066661466958667</v>
      </c>
      <c r="AN20">
        <f t="shared" si="25"/>
        <v>0.015667335952827967</v>
      </c>
      <c r="AO20">
        <f t="shared" si="26"/>
        <v>0.4776665173513053</v>
      </c>
      <c r="AP20">
        <f t="shared" si="27"/>
        <v>1</v>
      </c>
      <c r="AQ20">
        <f t="shared" si="28"/>
        <v>0.39823951704074745</v>
      </c>
      <c r="AR20">
        <f t="shared" si="29"/>
        <v>0.15313807728631193</v>
      </c>
      <c r="AS20">
        <f t="shared" si="30"/>
        <v>0.4486224056729406</v>
      </c>
      <c r="AT20">
        <f t="shared" si="31"/>
        <v>1</v>
      </c>
      <c r="AU20">
        <f t="shared" si="32"/>
        <v>0.27524625835649374</v>
      </c>
      <c r="AV20">
        <f t="shared" si="33"/>
        <v>0.3693779539020579</v>
      </c>
      <c r="AW20">
        <f t="shared" si="34"/>
        <v>0.3553757877414483</v>
      </c>
      <c r="AX20">
        <f t="shared" si="35"/>
        <v>1</v>
      </c>
    </row>
    <row r="21" spans="1:50" ht="12.75">
      <c r="A21" t="s">
        <v>7</v>
      </c>
      <c r="B21" s="1">
        <v>15</v>
      </c>
      <c r="C21" s="9">
        <v>1.194822</v>
      </c>
      <c r="D21" s="2">
        <v>1.068172</v>
      </c>
      <c r="E21" s="8">
        <v>0.641713</v>
      </c>
      <c r="F21" s="9">
        <v>0.005743</v>
      </c>
      <c r="G21" s="2">
        <v>0.004013</v>
      </c>
      <c r="H21" s="8">
        <v>0.003535</v>
      </c>
      <c r="I21" s="9">
        <v>0.030085</v>
      </c>
      <c r="J21" s="2">
        <v>0.029039</v>
      </c>
      <c r="K21" s="8">
        <v>0.018711</v>
      </c>
      <c r="L21">
        <v>1.5827</v>
      </c>
      <c r="M21">
        <v>5.39589</v>
      </c>
      <c r="N21">
        <v>11.22202</v>
      </c>
      <c r="O21">
        <f t="shared" si="8"/>
        <v>74.46419695889307</v>
      </c>
      <c r="P21">
        <f t="shared" si="0"/>
        <v>63.94114869976998</v>
      </c>
      <c r="Q21">
        <f t="shared" si="1"/>
        <v>28.507681368247194</v>
      </c>
      <c r="R21">
        <f t="shared" si="9"/>
        <v>68.85876163496559</v>
      </c>
      <c r="S21">
        <f t="shared" si="2"/>
        <v>33.8526912181303</v>
      </c>
      <c r="T21">
        <f t="shared" si="3"/>
        <v>24.180493727235927</v>
      </c>
      <c r="U21">
        <f t="shared" si="10"/>
        <v>74.7637963228455</v>
      </c>
      <c r="V21">
        <f t="shared" si="4"/>
        <v>71.10622346860991</v>
      </c>
      <c r="W21">
        <f t="shared" si="5"/>
        <v>34.99206243749606</v>
      </c>
      <c r="X21">
        <f t="shared" si="11"/>
        <v>3.1281254710678033</v>
      </c>
      <c r="Y21">
        <f t="shared" si="6"/>
        <v>20.054118754983666</v>
      </c>
      <c r="Z21">
        <f t="shared" si="7"/>
        <v>45.915153020577755</v>
      </c>
      <c r="AA21">
        <f t="shared" si="12"/>
        <v>0.34144300504326297</v>
      </c>
      <c r="AB21">
        <f t="shared" si="13"/>
        <v>0.31574022760467707</v>
      </c>
      <c r="AC21">
        <f t="shared" si="14"/>
        <v>0.34281676735206</v>
      </c>
      <c r="AD21">
        <f t="shared" si="15"/>
        <v>1</v>
      </c>
      <c r="AE21">
        <f t="shared" si="16"/>
        <v>0.37857385851565567</v>
      </c>
      <c r="AF21">
        <f t="shared" si="17"/>
        <v>0.20043030499439154</v>
      </c>
      <c r="AG21">
        <f t="shared" si="18"/>
        <v>0.4209958364899528</v>
      </c>
      <c r="AH21">
        <f t="shared" si="19"/>
        <v>1</v>
      </c>
      <c r="AI21">
        <f t="shared" si="20"/>
        <v>0.3251323464711714</v>
      </c>
      <c r="AJ21">
        <f t="shared" si="21"/>
        <v>0.2757804313445309</v>
      </c>
      <c r="AK21">
        <f t="shared" si="22"/>
        <v>0.3990872221842977</v>
      </c>
      <c r="AL21">
        <f t="shared" si="23"/>
        <v>1</v>
      </c>
      <c r="AM21">
        <f t="shared" si="24"/>
        <v>0.48875094461883206</v>
      </c>
      <c r="AN21">
        <f t="shared" si="25"/>
        <v>0.02053166946411323</v>
      </c>
      <c r="AO21">
        <f t="shared" si="26"/>
        <v>0.49071738591705466</v>
      </c>
      <c r="AP21">
        <f t="shared" si="27"/>
        <v>1</v>
      </c>
      <c r="AQ21">
        <f t="shared" si="28"/>
        <v>0.4122536045212076</v>
      </c>
      <c r="AR21">
        <f t="shared" si="29"/>
        <v>0.12929675037677432</v>
      </c>
      <c r="AS21">
        <f t="shared" si="30"/>
        <v>0.4584496451020182</v>
      </c>
      <c r="AT21">
        <f t="shared" si="31"/>
        <v>1</v>
      </c>
      <c r="AU21">
        <f t="shared" si="32"/>
        <v>0.26054661837773946</v>
      </c>
      <c r="AV21">
        <f t="shared" si="33"/>
        <v>0.41964261131151875</v>
      </c>
      <c r="AW21">
        <f t="shared" si="34"/>
        <v>0.3198107703107418</v>
      </c>
      <c r="AX21">
        <f t="shared" si="35"/>
        <v>1</v>
      </c>
    </row>
    <row r="22" spans="1:50" ht="12.75">
      <c r="A22" t="s">
        <v>8</v>
      </c>
      <c r="B22" s="1">
        <v>16</v>
      </c>
      <c r="C22" s="9">
        <v>1.313548</v>
      </c>
      <c r="D22" s="2">
        <v>1.365598</v>
      </c>
      <c r="E22" s="8">
        <v>1.015744</v>
      </c>
      <c r="F22" s="9">
        <v>0.005152</v>
      </c>
      <c r="G22" s="2">
        <v>0.004205</v>
      </c>
      <c r="H22" s="8">
        <v>0.004158</v>
      </c>
      <c r="I22" s="9">
        <v>0.03016</v>
      </c>
      <c r="J22" s="2">
        <v>0.033911</v>
      </c>
      <c r="K22" s="8">
        <v>0.024407</v>
      </c>
      <c r="L22">
        <v>4.83412</v>
      </c>
      <c r="M22">
        <v>10.05891</v>
      </c>
      <c r="N22">
        <v>15.17406</v>
      </c>
      <c r="O22">
        <f t="shared" si="8"/>
        <v>84.32885884292499</v>
      </c>
      <c r="P22">
        <f t="shared" si="0"/>
        <v>88.65356995139209</v>
      </c>
      <c r="Q22">
        <f t="shared" si="1"/>
        <v>59.5850304674028</v>
      </c>
      <c r="R22">
        <f t="shared" si="9"/>
        <v>56.90004046944557</v>
      </c>
      <c r="S22">
        <f t="shared" si="2"/>
        <v>37.7377579927155</v>
      </c>
      <c r="T22">
        <f t="shared" si="3"/>
        <v>36.7867260218535</v>
      </c>
      <c r="U22">
        <f t="shared" si="10"/>
        <v>75.02605059059661</v>
      </c>
      <c r="V22">
        <f t="shared" si="4"/>
        <v>88.14226070172248</v>
      </c>
      <c r="W22">
        <f t="shared" si="5"/>
        <v>54.909399892300925</v>
      </c>
      <c r="X22">
        <f t="shared" si="11"/>
        <v>17.56053326695254</v>
      </c>
      <c r="Y22">
        <f t="shared" si="6"/>
        <v>40.75233867131758</v>
      </c>
      <c r="Z22">
        <f t="shared" si="7"/>
        <v>63.45747388519947</v>
      </c>
      <c r="AA22">
        <f t="shared" si="12"/>
        <v>0.38995111501846796</v>
      </c>
      <c r="AB22">
        <f t="shared" si="13"/>
        <v>0.26311555178263624</v>
      </c>
      <c r="AC22">
        <f t="shared" si="14"/>
        <v>0.3469333331988957</v>
      </c>
      <c r="AD22">
        <f t="shared" si="15"/>
        <v>1</v>
      </c>
      <c r="AE22">
        <f t="shared" si="16"/>
        <v>0.413238647201995</v>
      </c>
      <c r="AF22">
        <f t="shared" si="17"/>
        <v>0.17590605849145674</v>
      </c>
      <c r="AG22">
        <f t="shared" si="18"/>
        <v>0.41085529430654827</v>
      </c>
      <c r="AH22">
        <f t="shared" si="19"/>
        <v>1</v>
      </c>
      <c r="AI22">
        <f t="shared" si="20"/>
        <v>0.3938694804600717</v>
      </c>
      <c r="AJ22">
        <f t="shared" si="21"/>
        <v>0.24316793248903396</v>
      </c>
      <c r="AK22">
        <f t="shared" si="22"/>
        <v>0.36296258705089435</v>
      </c>
      <c r="AL22">
        <f t="shared" si="23"/>
        <v>1</v>
      </c>
      <c r="AM22">
        <f t="shared" si="24"/>
        <v>0.4766619440095886</v>
      </c>
      <c r="AN22">
        <f t="shared" si="25"/>
        <v>0.09925947107219645</v>
      </c>
      <c r="AO22">
        <f t="shared" si="26"/>
        <v>0.424078584918215</v>
      </c>
      <c r="AP22">
        <f t="shared" si="27"/>
        <v>1</v>
      </c>
      <c r="AQ22">
        <f t="shared" si="28"/>
        <v>0.4075123694522199</v>
      </c>
      <c r="AR22">
        <f t="shared" si="29"/>
        <v>0.18732558769797386</v>
      </c>
      <c r="AS22">
        <f t="shared" si="30"/>
        <v>0.4051620428498062</v>
      </c>
      <c r="AT22">
        <f t="shared" si="31"/>
        <v>1</v>
      </c>
      <c r="AU22">
        <f t="shared" si="32"/>
        <v>0.33483783565136765</v>
      </c>
      <c r="AV22">
        <f t="shared" si="33"/>
        <v>0.3565990156411433</v>
      </c>
      <c r="AW22">
        <f t="shared" si="34"/>
        <v>0.30856314870748913</v>
      </c>
      <c r="AX22">
        <f t="shared" si="35"/>
        <v>1</v>
      </c>
    </row>
    <row r="23" spans="1:50" ht="12.75">
      <c r="A23" t="s">
        <v>9</v>
      </c>
      <c r="B23" s="1">
        <v>17</v>
      </c>
      <c r="C23" s="9">
        <v>1.146184</v>
      </c>
      <c r="D23" s="2">
        <v>0.989403</v>
      </c>
      <c r="E23" s="8">
        <v>1.262154</v>
      </c>
      <c r="F23" s="9">
        <v>0.004262</v>
      </c>
      <c r="G23" s="2">
        <v>0.003919</v>
      </c>
      <c r="H23" s="8">
        <v>0.004659</v>
      </c>
      <c r="I23" s="9">
        <v>0.029679</v>
      </c>
      <c r="J23" s="2">
        <v>0.025762</v>
      </c>
      <c r="K23" s="8">
        <v>0.02827</v>
      </c>
      <c r="L23">
        <v>8.11353</v>
      </c>
      <c r="M23">
        <v>14.12515</v>
      </c>
      <c r="N23">
        <v>17.02398</v>
      </c>
      <c r="O23">
        <f t="shared" si="8"/>
        <v>70.4229808418206</v>
      </c>
      <c r="P23">
        <f t="shared" si="0"/>
        <v>57.39641922228982</v>
      </c>
      <c r="Q23">
        <f t="shared" si="1"/>
        <v>80.0586532193216</v>
      </c>
      <c r="R23">
        <f t="shared" si="9"/>
        <v>38.89113719142048</v>
      </c>
      <c r="S23">
        <f t="shared" si="2"/>
        <v>31.95062727640631</v>
      </c>
      <c r="T23">
        <f t="shared" si="3"/>
        <v>46.924322136786714</v>
      </c>
      <c r="U23">
        <f t="shared" si="10"/>
        <v>73.34412655341944</v>
      </c>
      <c r="V23">
        <f t="shared" si="4"/>
        <v>59.647460329671105</v>
      </c>
      <c r="W23">
        <f t="shared" si="5"/>
        <v>68.41724304326846</v>
      </c>
      <c r="X23">
        <f t="shared" si="11"/>
        <v>32.117183115296456</v>
      </c>
      <c r="Y23">
        <f t="shared" si="6"/>
        <v>58.80157066101388</v>
      </c>
      <c r="Z23">
        <f t="shared" si="7"/>
        <v>71.66890145523443</v>
      </c>
      <c r="AA23">
        <f t="shared" si="12"/>
        <v>0.38554504342895435</v>
      </c>
      <c r="AB23">
        <f t="shared" si="13"/>
        <v>0.2129175021879121</v>
      </c>
      <c r="AC23">
        <f t="shared" si="14"/>
        <v>0.4015374543831335</v>
      </c>
      <c r="AD23">
        <f t="shared" si="15"/>
        <v>0.9999999999999999</v>
      </c>
      <c r="AE23">
        <f t="shared" si="16"/>
        <v>0.38522506932693207</v>
      </c>
      <c r="AF23">
        <f t="shared" si="17"/>
        <v>0.21444164591390957</v>
      </c>
      <c r="AG23">
        <f t="shared" si="18"/>
        <v>0.40033328475915836</v>
      </c>
      <c r="AH23">
        <f t="shared" si="19"/>
        <v>1</v>
      </c>
      <c r="AI23">
        <f t="shared" si="20"/>
        <v>0.40971629343673727</v>
      </c>
      <c r="AJ23">
        <f t="shared" si="21"/>
        <v>0.24014467599457084</v>
      </c>
      <c r="AK23">
        <f t="shared" si="22"/>
        <v>0.3501390305686919</v>
      </c>
      <c r="AL23">
        <f t="shared" si="23"/>
        <v>1</v>
      </c>
      <c r="AM23">
        <f t="shared" si="24"/>
        <v>0.40039380798253754</v>
      </c>
      <c r="AN23">
        <f t="shared" si="25"/>
        <v>0.18260404622874746</v>
      </c>
      <c r="AO23">
        <f t="shared" si="26"/>
        <v>0.417002145788715</v>
      </c>
      <c r="AP23">
        <f t="shared" si="27"/>
        <v>1</v>
      </c>
      <c r="AQ23">
        <f t="shared" si="28"/>
        <v>0.32640264023194393</v>
      </c>
      <c r="AR23">
        <f t="shared" si="29"/>
        <v>0.3343934721643153</v>
      </c>
      <c r="AS23">
        <f t="shared" si="30"/>
        <v>0.3392038876037408</v>
      </c>
      <c r="AT23">
        <f t="shared" si="31"/>
        <v>1</v>
      </c>
      <c r="AU23">
        <f t="shared" si="32"/>
        <v>0.3636636161711101</v>
      </c>
      <c r="AV23">
        <f t="shared" si="33"/>
        <v>0.32555346389378526</v>
      </c>
      <c r="AW23">
        <f t="shared" si="34"/>
        <v>0.31078291993510465</v>
      </c>
      <c r="AX23">
        <f t="shared" si="35"/>
        <v>1</v>
      </c>
    </row>
    <row r="24" spans="1:50" ht="12.75">
      <c r="A24" t="s">
        <v>10</v>
      </c>
      <c r="B24" s="1">
        <v>18</v>
      </c>
      <c r="C24" s="9">
        <v>0.709626</v>
      </c>
      <c r="D24" s="2">
        <v>0.479711</v>
      </c>
      <c r="E24" s="8">
        <v>0.699566</v>
      </c>
      <c r="F24" s="9">
        <v>0.005193</v>
      </c>
      <c r="G24" s="2">
        <v>0.003373</v>
      </c>
      <c r="H24" s="8">
        <v>0.004133</v>
      </c>
      <c r="I24" s="9">
        <v>0.019188</v>
      </c>
      <c r="J24" s="2">
        <v>0.012862</v>
      </c>
      <c r="K24" s="8">
        <v>0.017804</v>
      </c>
      <c r="L24">
        <v>7.85531</v>
      </c>
      <c r="M24">
        <v>12.19392</v>
      </c>
      <c r="N24">
        <v>15.63485</v>
      </c>
      <c r="O24">
        <f t="shared" si="8"/>
        <v>34.15041154133701</v>
      </c>
      <c r="P24">
        <f t="shared" si="0"/>
        <v>15.047319235799865</v>
      </c>
      <c r="Q24">
        <f t="shared" si="1"/>
        <v>33.314549989921474</v>
      </c>
      <c r="R24">
        <f t="shared" si="9"/>
        <v>57.72966410360176</v>
      </c>
      <c r="S24">
        <f t="shared" si="2"/>
        <v>20.90246863617969</v>
      </c>
      <c r="T24">
        <f t="shared" si="3"/>
        <v>36.28085795224605</v>
      </c>
      <c r="U24">
        <f t="shared" si="10"/>
        <v>36.659999580393176</v>
      </c>
      <c r="V24">
        <f t="shared" si="4"/>
        <v>14.539726276478941</v>
      </c>
      <c r="W24">
        <f t="shared" si="5"/>
        <v>31.820534159492556</v>
      </c>
      <c r="X24">
        <f t="shared" si="11"/>
        <v>30.970995806042843</v>
      </c>
      <c r="Y24">
        <f t="shared" si="6"/>
        <v>50.22922414544639</v>
      </c>
      <c r="Z24">
        <f t="shared" si="7"/>
        <v>65.50282920326532</v>
      </c>
      <c r="AA24">
        <f t="shared" si="12"/>
        <v>0.26567910032315617</v>
      </c>
      <c r="AB24">
        <f t="shared" si="13"/>
        <v>0.44911802021588304</v>
      </c>
      <c r="AC24">
        <f t="shared" si="14"/>
        <v>0.2852028794609608</v>
      </c>
      <c r="AD24">
        <f t="shared" si="15"/>
        <v>1</v>
      </c>
      <c r="AE24">
        <f t="shared" si="16"/>
        <v>0.29802860038531936</v>
      </c>
      <c r="AF24">
        <f t="shared" si="17"/>
        <v>0.4139962324596437</v>
      </c>
      <c r="AG24">
        <f t="shared" si="18"/>
        <v>0.287975167155037</v>
      </c>
      <c r="AH24">
        <f t="shared" si="19"/>
        <v>1</v>
      </c>
      <c r="AI24">
        <f t="shared" si="20"/>
        <v>0.3284942120492923</v>
      </c>
      <c r="AJ24">
        <f t="shared" si="21"/>
        <v>0.3577431437345211</v>
      </c>
      <c r="AK24">
        <f t="shared" si="22"/>
        <v>0.31376264421618666</v>
      </c>
      <c r="AL24">
        <f t="shared" si="23"/>
        <v>1</v>
      </c>
      <c r="AM24">
        <f t="shared" si="24"/>
        <v>0.33552701394244927</v>
      </c>
      <c r="AN24">
        <f t="shared" si="25"/>
        <v>0.30428932691037314</v>
      </c>
      <c r="AO24">
        <f t="shared" si="26"/>
        <v>0.36018365914717754</v>
      </c>
      <c r="AP24">
        <f t="shared" si="27"/>
        <v>0.9999999999999999</v>
      </c>
      <c r="AQ24">
        <f t="shared" si="28"/>
        <v>0.18852446124489453</v>
      </c>
      <c r="AR24">
        <f t="shared" si="29"/>
        <v>0.6293105949556844</v>
      </c>
      <c r="AS24">
        <f t="shared" si="30"/>
        <v>0.18216494379942097</v>
      </c>
      <c r="AT24">
        <f t="shared" si="31"/>
        <v>0.9999999999999999</v>
      </c>
      <c r="AU24">
        <f t="shared" si="32"/>
        <v>0.2550144068818916</v>
      </c>
      <c r="AV24">
        <f t="shared" si="33"/>
        <v>0.5014074974271002</v>
      </c>
      <c r="AW24">
        <f t="shared" si="34"/>
        <v>0.24357809569100808</v>
      </c>
      <c r="AX24">
        <f t="shared" si="35"/>
        <v>0.9999999999999999</v>
      </c>
    </row>
    <row r="25" spans="1:50" ht="12.75">
      <c r="A25" t="s">
        <v>11</v>
      </c>
      <c r="B25" s="1">
        <v>19</v>
      </c>
      <c r="C25" s="9">
        <v>0.769311</v>
      </c>
      <c r="D25" s="2">
        <v>0.422826</v>
      </c>
      <c r="E25" s="8">
        <v>0.425373</v>
      </c>
      <c r="F25" s="9">
        <v>0.005168</v>
      </c>
      <c r="G25" s="2">
        <v>0.003551</v>
      </c>
      <c r="H25" s="8">
        <v>0.003722</v>
      </c>
      <c r="I25" s="9">
        <v>0.01933</v>
      </c>
      <c r="J25" s="2">
        <v>0.011335</v>
      </c>
      <c r="K25" s="8">
        <v>0.012359</v>
      </c>
      <c r="L25">
        <v>15.32804</v>
      </c>
      <c r="M25">
        <v>18.23486</v>
      </c>
      <c r="N25">
        <v>20.97827</v>
      </c>
      <c r="O25">
        <f t="shared" si="8"/>
        <v>39.10949670000862</v>
      </c>
      <c r="P25">
        <f t="shared" si="0"/>
        <v>10.320879439351263</v>
      </c>
      <c r="Q25">
        <f t="shared" si="1"/>
        <v>10.532503631344841</v>
      </c>
      <c r="R25">
        <f t="shared" si="9"/>
        <v>57.22379603399433</v>
      </c>
      <c r="S25">
        <f t="shared" si="2"/>
        <v>24.504249291784703</v>
      </c>
      <c r="T25">
        <f t="shared" si="3"/>
        <v>27.964386887899636</v>
      </c>
      <c r="U25">
        <f t="shared" si="10"/>
        <v>37.15653432733528</v>
      </c>
      <c r="V25">
        <f t="shared" si="4"/>
        <v>9.20022938506619</v>
      </c>
      <c r="W25">
        <f t="shared" si="5"/>
        <v>12.780874320761445</v>
      </c>
      <c r="X25">
        <f t="shared" si="11"/>
        <v>64.1409605317755</v>
      </c>
      <c r="Y25">
        <f t="shared" si="6"/>
        <v>77.0437573495455</v>
      </c>
      <c r="Z25">
        <f t="shared" si="7"/>
        <v>89.22120962310846</v>
      </c>
      <c r="AA25">
        <f t="shared" si="12"/>
        <v>0.2929773568590954</v>
      </c>
      <c r="AB25">
        <f t="shared" si="13"/>
        <v>0.4286753327480164</v>
      </c>
      <c r="AC25">
        <f t="shared" si="14"/>
        <v>0.2783473103928882</v>
      </c>
      <c r="AD25">
        <f t="shared" si="15"/>
        <v>1</v>
      </c>
      <c r="AE25">
        <f t="shared" si="16"/>
        <v>0.2344303347200482</v>
      </c>
      <c r="AF25">
        <f t="shared" si="17"/>
        <v>0.5565939799310043</v>
      </c>
      <c r="AG25">
        <f t="shared" si="18"/>
        <v>0.20897568534894742</v>
      </c>
      <c r="AH25">
        <f t="shared" si="19"/>
        <v>0.9999999999999999</v>
      </c>
      <c r="AI25">
        <f t="shared" si="20"/>
        <v>0.20540098938024667</v>
      </c>
      <c r="AJ25">
        <f t="shared" si="21"/>
        <v>0.545351127826117</v>
      </c>
      <c r="AK25">
        <f t="shared" si="22"/>
        <v>0.2492478827936364</v>
      </c>
      <c r="AL25">
        <f t="shared" si="23"/>
        <v>1</v>
      </c>
      <c r="AM25">
        <f t="shared" si="24"/>
        <v>0.2785437980382998</v>
      </c>
      <c r="AN25">
        <f t="shared" si="25"/>
        <v>0.45682169968557784</v>
      </c>
      <c r="AO25">
        <f t="shared" si="26"/>
        <v>0.2646345022761224</v>
      </c>
      <c r="AP25">
        <f t="shared" si="27"/>
        <v>1</v>
      </c>
      <c r="AQ25">
        <f t="shared" si="28"/>
        <v>0.10688027486889543</v>
      </c>
      <c r="AR25">
        <f t="shared" si="29"/>
        <v>0.7978446033441406</v>
      </c>
      <c r="AS25">
        <f t="shared" si="30"/>
        <v>0.0952751217869639</v>
      </c>
      <c r="AT25">
        <f t="shared" si="31"/>
        <v>1</v>
      </c>
      <c r="AU25">
        <f t="shared" si="32"/>
        <v>0.09359347964291628</v>
      </c>
      <c r="AV25">
        <f t="shared" si="33"/>
        <v>0.7928336660360148</v>
      </c>
      <c r="AW25">
        <f t="shared" si="34"/>
        <v>0.11357285432106899</v>
      </c>
      <c r="AX25">
        <f t="shared" si="35"/>
        <v>1</v>
      </c>
    </row>
    <row r="26" spans="1:50" ht="12.75">
      <c r="A26" t="s">
        <v>12</v>
      </c>
      <c r="B26" s="1">
        <v>20</v>
      </c>
      <c r="C26" s="9">
        <v>0.682512</v>
      </c>
      <c r="D26" s="2">
        <v>0.415503</v>
      </c>
      <c r="E26" s="8">
        <v>0.438883</v>
      </c>
      <c r="F26" s="9">
        <v>0.00465</v>
      </c>
      <c r="G26" s="2">
        <v>0.003615</v>
      </c>
      <c r="H26" s="8">
        <v>0.003531</v>
      </c>
      <c r="I26" s="9">
        <v>0.01622</v>
      </c>
      <c r="J26" s="2">
        <v>0.011025</v>
      </c>
      <c r="K26" s="8">
        <v>0.012075</v>
      </c>
      <c r="L26">
        <v>17.65126</v>
      </c>
      <c r="M26">
        <v>20.50953</v>
      </c>
      <c r="N26">
        <v>21.27871</v>
      </c>
      <c r="O26">
        <f t="shared" si="8"/>
        <v>31.89757355872459</v>
      </c>
      <c r="P26">
        <f t="shared" si="0"/>
        <v>9.71242872950872</v>
      </c>
      <c r="Q26">
        <f t="shared" si="1"/>
        <v>11.65501750407088</v>
      </c>
      <c r="R26">
        <f t="shared" si="9"/>
        <v>46.74220963172803</v>
      </c>
      <c r="S26">
        <f t="shared" si="2"/>
        <v>25.799271549979764</v>
      </c>
      <c r="T26">
        <f t="shared" si="3"/>
        <v>24.099554836098733</v>
      </c>
      <c r="U26">
        <f t="shared" si="10"/>
        <v>26.281724024588957</v>
      </c>
      <c r="V26">
        <f t="shared" si="4"/>
        <v>8.116245078361576</v>
      </c>
      <c r="W26">
        <f t="shared" si="5"/>
        <v>11.787804826877217</v>
      </c>
      <c r="X26">
        <f t="shared" si="11"/>
        <v>74.45327282595939</v>
      </c>
      <c r="Y26">
        <f t="shared" si="6"/>
        <v>87.140565833551</v>
      </c>
      <c r="Z26">
        <f t="shared" si="7"/>
        <v>90.55480312939054</v>
      </c>
      <c r="AA26">
        <f t="shared" si="12"/>
        <v>0.30401368037297644</v>
      </c>
      <c r="AB26">
        <f t="shared" si="13"/>
        <v>0.44549693263486645</v>
      </c>
      <c r="AC26">
        <f t="shared" si="14"/>
        <v>0.25048938699215717</v>
      </c>
      <c r="AD26">
        <f t="shared" si="15"/>
        <v>1</v>
      </c>
      <c r="AE26">
        <f t="shared" si="16"/>
        <v>0.2226194392113665</v>
      </c>
      <c r="AF26">
        <f t="shared" si="17"/>
        <v>0.5913473884311092</v>
      </c>
      <c r="AG26">
        <f t="shared" si="18"/>
        <v>0.18603317235752442</v>
      </c>
      <c r="AH26">
        <f t="shared" si="19"/>
        <v>1.0000000000000002</v>
      </c>
      <c r="AI26">
        <f t="shared" si="20"/>
        <v>0.24515007869966904</v>
      </c>
      <c r="AJ26">
        <f t="shared" si="21"/>
        <v>0.5069068118201484</v>
      </c>
      <c r="AK26">
        <f t="shared" si="22"/>
        <v>0.2479431094801824</v>
      </c>
      <c r="AL26">
        <f t="shared" si="23"/>
        <v>0.9999999999999999</v>
      </c>
      <c r="AM26">
        <f t="shared" si="24"/>
        <v>0.2404957806389198</v>
      </c>
      <c r="AN26">
        <f t="shared" si="25"/>
        <v>0.5613498448851144</v>
      </c>
      <c r="AO26">
        <f t="shared" si="26"/>
        <v>0.1981543744759657</v>
      </c>
      <c r="AP26">
        <f t="shared" si="27"/>
        <v>1</v>
      </c>
      <c r="AQ26">
        <f t="shared" si="28"/>
        <v>0.09252642738660133</v>
      </c>
      <c r="AR26">
        <f t="shared" si="29"/>
        <v>0.830153349030881</v>
      </c>
      <c r="AS26">
        <f t="shared" si="30"/>
        <v>0.07732022358251772</v>
      </c>
      <c r="AT26">
        <f t="shared" si="31"/>
        <v>1</v>
      </c>
      <c r="AU26">
        <f t="shared" si="32"/>
        <v>0.10223912521867241</v>
      </c>
      <c r="AV26">
        <f t="shared" si="33"/>
        <v>0.7943569242229156</v>
      </c>
      <c r="AW26">
        <f t="shared" si="34"/>
        <v>0.10340395055841192</v>
      </c>
      <c r="AX26">
        <f t="shared" si="35"/>
        <v>0.9999999999999999</v>
      </c>
    </row>
    <row r="27" spans="1:50" ht="12.75">
      <c r="A27" t="s">
        <v>13</v>
      </c>
      <c r="B27" s="1">
        <v>21</v>
      </c>
      <c r="C27" s="9">
        <v>0.822981</v>
      </c>
      <c r="D27" s="2">
        <v>0.527814</v>
      </c>
      <c r="E27" s="8">
        <v>0.491861</v>
      </c>
      <c r="F27" s="9">
        <v>0.004964</v>
      </c>
      <c r="G27" s="2">
        <v>0.003778</v>
      </c>
      <c r="H27" s="8">
        <v>0.003364</v>
      </c>
      <c r="I27" s="9">
        <v>0.019184</v>
      </c>
      <c r="J27" s="2">
        <v>0.014304</v>
      </c>
      <c r="K27" s="8">
        <v>0.01435</v>
      </c>
      <c r="L27">
        <v>13.71738</v>
      </c>
      <c r="M27">
        <v>17.30032</v>
      </c>
      <c r="N27">
        <v>19.21937</v>
      </c>
      <c r="O27">
        <f t="shared" si="8"/>
        <v>43.568809768047586</v>
      </c>
      <c r="P27">
        <f t="shared" si="0"/>
        <v>19.04408347116186</v>
      </c>
      <c r="Q27">
        <f t="shared" si="1"/>
        <v>16.05683393258901</v>
      </c>
      <c r="R27">
        <f t="shared" si="9"/>
        <v>53.09591258599757</v>
      </c>
      <c r="S27">
        <f t="shared" si="2"/>
        <v>29.09753136382031</v>
      </c>
      <c r="T27">
        <f t="shared" si="3"/>
        <v>20.720356131120994</v>
      </c>
      <c r="U27">
        <f t="shared" si="10"/>
        <v>36.64601268611311</v>
      </c>
      <c r="V27">
        <f t="shared" si="4"/>
        <v>19.582001664440423</v>
      </c>
      <c r="W27">
        <f t="shared" si="5"/>
        <v>19.742850948661104</v>
      </c>
      <c r="X27">
        <f t="shared" si="11"/>
        <v>56.99156059558773</v>
      </c>
      <c r="Y27">
        <f t="shared" si="6"/>
        <v>72.89551984668024</v>
      </c>
      <c r="Z27">
        <f t="shared" si="7"/>
        <v>81.41380176064172</v>
      </c>
      <c r="AA27">
        <f t="shared" si="12"/>
        <v>0.32682146531502515</v>
      </c>
      <c r="AB27">
        <f t="shared" si="13"/>
        <v>0.39828684891732885</v>
      </c>
      <c r="AC27">
        <f t="shared" si="14"/>
        <v>0.2748916857676461</v>
      </c>
      <c r="AD27">
        <f t="shared" si="15"/>
        <v>1</v>
      </c>
      <c r="AE27">
        <f t="shared" si="16"/>
        <v>0.28120299026447043</v>
      </c>
      <c r="AF27">
        <f t="shared" si="17"/>
        <v>0.42965117440336925</v>
      </c>
      <c r="AG27">
        <f t="shared" si="18"/>
        <v>0.2891458353321604</v>
      </c>
      <c r="AH27">
        <f t="shared" si="19"/>
        <v>1</v>
      </c>
      <c r="AI27">
        <f t="shared" si="20"/>
        <v>0.28409098162321733</v>
      </c>
      <c r="AJ27">
        <f t="shared" si="21"/>
        <v>0.3666019302177385</v>
      </c>
      <c r="AK27">
        <f t="shared" si="22"/>
        <v>0.3493070881590441</v>
      </c>
      <c r="AL27">
        <f t="shared" si="23"/>
        <v>1</v>
      </c>
      <c r="AM27">
        <f t="shared" si="24"/>
        <v>0.3175421492763232</v>
      </c>
      <c r="AN27">
        <f t="shared" si="25"/>
        <v>0.41537105875696523</v>
      </c>
      <c r="AO27">
        <f t="shared" si="26"/>
        <v>0.2670867919667117</v>
      </c>
      <c r="AP27">
        <f t="shared" si="27"/>
        <v>1</v>
      </c>
      <c r="AQ27">
        <f t="shared" si="28"/>
        <v>0.1707658661672543</v>
      </c>
      <c r="AR27">
        <f t="shared" si="29"/>
        <v>0.653644823873017</v>
      </c>
      <c r="AS27">
        <f t="shared" si="30"/>
        <v>0.17558930995972863</v>
      </c>
      <c r="AT27">
        <f t="shared" si="31"/>
        <v>1</v>
      </c>
      <c r="AU27">
        <f t="shared" si="32"/>
        <v>0.13698793878255247</v>
      </c>
      <c r="AV27">
        <f t="shared" si="33"/>
        <v>0.6945770840293783</v>
      </c>
      <c r="AW27">
        <f t="shared" si="34"/>
        <v>0.16843497718806918</v>
      </c>
      <c r="AX27">
        <f t="shared" si="35"/>
        <v>1</v>
      </c>
    </row>
    <row r="28" spans="1:50" ht="12.75">
      <c r="A28" t="s">
        <v>14</v>
      </c>
      <c r="B28" s="1">
        <v>22</v>
      </c>
      <c r="C28" s="9">
        <v>0.965051</v>
      </c>
      <c r="D28" s="2">
        <v>0.77096</v>
      </c>
      <c r="E28" s="8">
        <v>0.796416</v>
      </c>
      <c r="F28" s="9">
        <v>0.004605</v>
      </c>
      <c r="G28" s="2">
        <v>0.003723</v>
      </c>
      <c r="H28" s="8">
        <v>0.003364</v>
      </c>
      <c r="I28" s="9">
        <v>0.023335</v>
      </c>
      <c r="J28" s="2">
        <v>0.020845</v>
      </c>
      <c r="K28" s="8">
        <v>0.023003</v>
      </c>
      <c r="L28">
        <v>7.43157</v>
      </c>
      <c r="M28">
        <v>11.75611</v>
      </c>
      <c r="N28">
        <v>14.56289</v>
      </c>
      <c r="O28">
        <f t="shared" si="8"/>
        <v>55.37306927198452</v>
      </c>
      <c r="P28">
        <f t="shared" si="0"/>
        <v>39.246508200832096</v>
      </c>
      <c r="Q28">
        <f t="shared" si="1"/>
        <v>41.361586893956755</v>
      </c>
      <c r="R28">
        <f t="shared" si="9"/>
        <v>45.83164710643463</v>
      </c>
      <c r="S28">
        <f t="shared" si="2"/>
        <v>27.98462161068393</v>
      </c>
      <c r="T28">
        <f t="shared" si="3"/>
        <v>20.720356131120994</v>
      </c>
      <c r="U28">
        <f t="shared" si="10"/>
        <v>51.16091222524496</v>
      </c>
      <c r="V28">
        <f t="shared" si="4"/>
        <v>42.454070535907846</v>
      </c>
      <c r="W28">
        <f t="shared" si="5"/>
        <v>50</v>
      </c>
      <c r="X28">
        <f t="shared" si="11"/>
        <v>29.09009808153226</v>
      </c>
      <c r="Y28">
        <f t="shared" si="6"/>
        <v>48.2858724845978</v>
      </c>
      <c r="Z28">
        <f t="shared" si="7"/>
        <v>60.744611605761285</v>
      </c>
      <c r="AA28">
        <f t="shared" si="12"/>
        <v>0.3634223136769371</v>
      </c>
      <c r="AB28">
        <f t="shared" si="13"/>
        <v>0.30080043331591955</v>
      </c>
      <c r="AC28">
        <f t="shared" si="14"/>
        <v>0.33577725300714334</v>
      </c>
      <c r="AD28">
        <f t="shared" si="15"/>
        <v>1</v>
      </c>
      <c r="AE28">
        <f t="shared" si="16"/>
        <v>0.3578104254404442</v>
      </c>
      <c r="AF28">
        <f t="shared" si="17"/>
        <v>0.25513580247876344</v>
      </c>
      <c r="AG28">
        <f t="shared" si="18"/>
        <v>0.38705377208079234</v>
      </c>
      <c r="AH28">
        <f t="shared" si="19"/>
        <v>1</v>
      </c>
      <c r="AI28">
        <f t="shared" si="20"/>
        <v>0.3690298881123279</v>
      </c>
      <c r="AJ28">
        <f t="shared" si="21"/>
        <v>0.18486792405521488</v>
      </c>
      <c r="AK28">
        <f t="shared" si="22"/>
        <v>0.4461021878324572</v>
      </c>
      <c r="AL28">
        <f t="shared" si="23"/>
        <v>1</v>
      </c>
      <c r="AM28">
        <f t="shared" si="24"/>
        <v>0.40828346591526476</v>
      </c>
      <c r="AN28">
        <f t="shared" si="25"/>
        <v>0.2144906580887696</v>
      </c>
      <c r="AO28">
        <f t="shared" si="26"/>
        <v>0.37722587599596574</v>
      </c>
      <c r="AP28">
        <f t="shared" si="27"/>
        <v>1</v>
      </c>
      <c r="AQ28">
        <f t="shared" si="28"/>
        <v>0.30192768424767674</v>
      </c>
      <c r="AR28">
        <f t="shared" si="29"/>
        <v>0.3714685033009925</v>
      </c>
      <c r="AS28">
        <f t="shared" si="30"/>
        <v>0.32660381245133074</v>
      </c>
      <c r="AT28">
        <f t="shared" si="31"/>
        <v>1</v>
      </c>
      <c r="AU28">
        <f t="shared" si="32"/>
        <v>0.271925715729681</v>
      </c>
      <c r="AV28">
        <f t="shared" si="33"/>
        <v>0.39935658247269845</v>
      </c>
      <c r="AW28">
        <f t="shared" si="34"/>
        <v>0.3287177017976206</v>
      </c>
      <c r="AX28">
        <f t="shared" si="35"/>
        <v>1</v>
      </c>
    </row>
    <row r="29" spans="1:50" ht="12.75">
      <c r="A29" t="s">
        <v>15</v>
      </c>
      <c r="B29" s="1">
        <v>23</v>
      </c>
      <c r="C29" s="9">
        <v>0.950924</v>
      </c>
      <c r="D29" s="2">
        <v>0.952958</v>
      </c>
      <c r="E29" s="8">
        <v>1.151346</v>
      </c>
      <c r="F29" s="9">
        <v>0.005417</v>
      </c>
      <c r="G29" s="2">
        <v>0.003885</v>
      </c>
      <c r="H29" s="8">
        <v>0.003807</v>
      </c>
      <c r="I29" s="9">
        <v>0.023398</v>
      </c>
      <c r="J29" s="2">
        <v>0.026667</v>
      </c>
      <c r="K29" s="8">
        <v>0.031397</v>
      </c>
      <c r="L29">
        <v>4.60248</v>
      </c>
      <c r="M29">
        <v>9.90325</v>
      </c>
      <c r="N29">
        <v>12.88634</v>
      </c>
      <c r="O29">
        <f t="shared" si="8"/>
        <v>54.19929033194006</v>
      </c>
      <c r="P29">
        <f t="shared" si="0"/>
        <v>54.368290570069206</v>
      </c>
      <c r="Q29">
        <f t="shared" si="1"/>
        <v>70.85187918460458</v>
      </c>
      <c r="R29">
        <f t="shared" si="9"/>
        <v>62.2622420072845</v>
      </c>
      <c r="S29">
        <f t="shared" si="2"/>
        <v>31.26264670174018</v>
      </c>
      <c r="T29">
        <f t="shared" si="3"/>
        <v>29.684338324564948</v>
      </c>
      <c r="U29">
        <f t="shared" si="10"/>
        <v>51.381205810155876</v>
      </c>
      <c r="V29">
        <f t="shared" si="4"/>
        <v>62.81199516053458</v>
      </c>
      <c r="W29">
        <f t="shared" si="5"/>
        <v>79.35149764670504</v>
      </c>
      <c r="X29">
        <f t="shared" si="11"/>
        <v>16.532329300119972</v>
      </c>
      <c r="Y29">
        <f t="shared" si="6"/>
        <v>40.061394838313106</v>
      </c>
      <c r="Z29">
        <f t="shared" si="7"/>
        <v>53.30273904233037</v>
      </c>
      <c r="AA29">
        <f t="shared" si="12"/>
        <v>0.3229171004330409</v>
      </c>
      <c r="AB29">
        <f t="shared" si="13"/>
        <v>0.37095582861542065</v>
      </c>
      <c r="AC29">
        <f t="shared" si="14"/>
        <v>0.30612707095153846</v>
      </c>
      <c r="AD29">
        <f t="shared" si="15"/>
        <v>1</v>
      </c>
      <c r="AE29">
        <f t="shared" si="16"/>
        <v>0.36625718502865545</v>
      </c>
      <c r="AF29">
        <f t="shared" si="17"/>
        <v>0.21060380706227827</v>
      </c>
      <c r="AG29">
        <f t="shared" si="18"/>
        <v>0.4231390079090662</v>
      </c>
      <c r="AH29">
        <f t="shared" si="19"/>
        <v>1</v>
      </c>
      <c r="AI29">
        <f t="shared" si="20"/>
        <v>0.39386724726149697</v>
      </c>
      <c r="AJ29">
        <f t="shared" si="21"/>
        <v>0.165015928402021</v>
      </c>
      <c r="AK29">
        <f t="shared" si="22"/>
        <v>0.4411168243364821</v>
      </c>
      <c r="AL29">
        <f t="shared" si="23"/>
        <v>1</v>
      </c>
      <c r="AM29">
        <f t="shared" si="24"/>
        <v>0.4438460099147186</v>
      </c>
      <c r="AN29">
        <f t="shared" si="25"/>
        <v>0.13538569139032092</v>
      </c>
      <c r="AO29">
        <f t="shared" si="26"/>
        <v>0.4207682986949605</v>
      </c>
      <c r="AP29">
        <f t="shared" si="27"/>
        <v>1</v>
      </c>
      <c r="AQ29">
        <f t="shared" si="28"/>
        <v>0.34576258898632367</v>
      </c>
      <c r="AR29">
        <f t="shared" si="29"/>
        <v>0.2547759264170084</v>
      </c>
      <c r="AS29">
        <f t="shared" si="30"/>
        <v>0.399461484596668</v>
      </c>
      <c r="AT29">
        <f t="shared" si="31"/>
        <v>1</v>
      </c>
      <c r="AU29">
        <f t="shared" si="32"/>
        <v>0.34815601919599104</v>
      </c>
      <c r="AV29">
        <f t="shared" si="33"/>
        <v>0.2619220499271228</v>
      </c>
      <c r="AW29">
        <f t="shared" si="34"/>
        <v>0.38992193087688615</v>
      </c>
      <c r="AX29">
        <f t="shared" si="35"/>
        <v>1</v>
      </c>
    </row>
    <row r="30" spans="1:50" ht="12.75">
      <c r="A30" t="s">
        <v>16</v>
      </c>
      <c r="B30" s="1">
        <v>24</v>
      </c>
      <c r="C30" s="9">
        <v>0.745656</v>
      </c>
      <c r="D30" s="2">
        <v>0.825736</v>
      </c>
      <c r="E30" s="8">
        <v>0.770181</v>
      </c>
      <c r="F30" s="9">
        <v>0.004894</v>
      </c>
      <c r="G30" s="2">
        <v>0.003602</v>
      </c>
      <c r="H30" s="8">
        <v>0.002818</v>
      </c>
      <c r="I30" s="9">
        <v>0.019259</v>
      </c>
      <c r="J30" s="2">
        <v>0.023618</v>
      </c>
      <c r="K30" s="8">
        <v>0.023004</v>
      </c>
      <c r="L30">
        <v>0.97553</v>
      </c>
      <c r="M30">
        <v>2.97678</v>
      </c>
      <c r="N30">
        <v>6.93707</v>
      </c>
      <c r="O30">
        <f t="shared" si="8"/>
        <v>37.144058827371</v>
      </c>
      <c r="P30">
        <f t="shared" si="0"/>
        <v>43.79771618694916</v>
      </c>
      <c r="Q30">
        <f t="shared" si="1"/>
        <v>39.18178293755649</v>
      </c>
      <c r="R30">
        <f t="shared" si="9"/>
        <v>51.67948199109672</v>
      </c>
      <c r="S30">
        <f t="shared" si="2"/>
        <v>25.536220153783887</v>
      </c>
      <c r="T30">
        <f t="shared" si="3"/>
        <v>9.672197490894376</v>
      </c>
      <c r="U30">
        <f t="shared" si="10"/>
        <v>36.90826695386423</v>
      </c>
      <c r="V30">
        <f t="shared" si="4"/>
        <v>52.150484995559154</v>
      </c>
      <c r="W30">
        <f t="shared" si="5"/>
        <v>50.00349672357001</v>
      </c>
      <c r="X30">
        <f t="shared" si="11"/>
        <v>0.43301839741157533</v>
      </c>
      <c r="Y30">
        <f t="shared" si="6"/>
        <v>9.31616979019206</v>
      </c>
      <c r="Z30">
        <f t="shared" si="7"/>
        <v>26.895110766739034</v>
      </c>
      <c r="AA30">
        <f t="shared" si="12"/>
        <v>0.2954229282587693</v>
      </c>
      <c r="AB30">
        <f t="shared" si="13"/>
        <v>0.4110294992709801</v>
      </c>
      <c r="AC30">
        <f t="shared" si="14"/>
        <v>0.2935475724702506</v>
      </c>
      <c r="AD30">
        <f t="shared" si="15"/>
        <v>1</v>
      </c>
      <c r="AE30">
        <f t="shared" si="16"/>
        <v>0.36052125618402275</v>
      </c>
      <c r="AF30">
        <f t="shared" si="17"/>
        <v>0.21020160340637198</v>
      </c>
      <c r="AG30">
        <f t="shared" si="18"/>
        <v>0.4292771404096053</v>
      </c>
      <c r="AH30">
        <f t="shared" si="19"/>
        <v>1</v>
      </c>
      <c r="AI30">
        <f t="shared" si="20"/>
        <v>0.39634617498182356</v>
      </c>
      <c r="AJ30">
        <f t="shared" si="21"/>
        <v>0.0978398171745844</v>
      </c>
      <c r="AK30">
        <f t="shared" si="22"/>
        <v>0.5058140078435921</v>
      </c>
      <c r="AL30">
        <f t="shared" si="23"/>
        <v>1</v>
      </c>
      <c r="AM30">
        <f t="shared" si="24"/>
        <v>0.4986760716079141</v>
      </c>
      <c r="AN30">
        <f t="shared" si="25"/>
        <v>0.005813471122225297</v>
      </c>
      <c r="AO30">
        <f t="shared" si="26"/>
        <v>0.49551045726986065</v>
      </c>
      <c r="AP30">
        <f t="shared" si="27"/>
        <v>1</v>
      </c>
      <c r="AQ30">
        <f t="shared" si="28"/>
        <v>0.4160735088447715</v>
      </c>
      <c r="AR30">
        <f t="shared" si="29"/>
        <v>0.08850259308164343</v>
      </c>
      <c r="AS30">
        <f t="shared" si="30"/>
        <v>0.495423898073585</v>
      </c>
      <c r="AT30">
        <f t="shared" si="31"/>
        <v>1</v>
      </c>
      <c r="AU30">
        <f t="shared" si="32"/>
        <v>0.33754006850885604</v>
      </c>
      <c r="AV30">
        <f t="shared" si="33"/>
        <v>0.23169383448492228</v>
      </c>
      <c r="AW30">
        <f t="shared" si="34"/>
        <v>0.43076609700622165</v>
      </c>
      <c r="AX30">
        <f t="shared" si="35"/>
        <v>1</v>
      </c>
    </row>
    <row r="31" spans="2:14" ht="12.75">
      <c r="B31" t="s">
        <v>32</v>
      </c>
      <c r="C31">
        <f>+MIN(C7:C30)-(0.1*(MIN(C7:C30)))</f>
        <v>0.4027968</v>
      </c>
      <c r="D31" s="16">
        <f aca="true" t="shared" si="36" ref="D31:N31">+MIN(D7:D30)-(0.1*(MIN(D7:D30)))</f>
        <v>0.2986092</v>
      </c>
      <c r="E31">
        <f t="shared" si="36"/>
        <v>0.3176856</v>
      </c>
      <c r="F31">
        <f t="shared" si="36"/>
        <v>0.0033084</v>
      </c>
      <c r="G31">
        <f t="shared" si="36"/>
        <v>0.0026108999999999998</v>
      </c>
      <c r="H31" s="16">
        <f t="shared" si="36"/>
        <v>0.00234</v>
      </c>
      <c r="I31">
        <f t="shared" si="36"/>
        <v>0.010597500000000001</v>
      </c>
      <c r="J31" s="16">
        <f t="shared" si="36"/>
        <v>0.0087039</v>
      </c>
      <c r="K31">
        <f t="shared" si="36"/>
        <v>0.0097839</v>
      </c>
      <c r="L31" s="16">
        <f t="shared" si="36"/>
        <v>0.877977</v>
      </c>
      <c r="M31">
        <f t="shared" si="36"/>
        <v>2.6791020000000003</v>
      </c>
      <c r="N31">
        <f t="shared" si="36"/>
        <v>6.243363</v>
      </c>
    </row>
    <row r="32" spans="2:14" ht="12.75">
      <c r="B32" t="s">
        <v>33</v>
      </c>
      <c r="C32">
        <f>+MAX(C7:C30)+(0.1*(MAX(C7:C30)))</f>
        <v>1.4449028</v>
      </c>
      <c r="D32" s="16">
        <f aca="true" t="shared" si="37" ref="D32:N32">+MAX(D7:D30)+(0.1*(MAX(D7:D30)))</f>
        <v>1.5021578</v>
      </c>
      <c r="E32">
        <f t="shared" si="37"/>
        <v>1.4338423</v>
      </c>
      <c r="F32" s="16">
        <f t="shared" si="37"/>
        <v>0.007282</v>
      </c>
      <c r="G32">
        <f t="shared" si="37"/>
        <v>0.0049830000000000004</v>
      </c>
      <c r="H32">
        <f t="shared" si="37"/>
        <v>0.0051249</v>
      </c>
      <c r="I32">
        <f t="shared" si="37"/>
        <v>0.0342529</v>
      </c>
      <c r="J32" s="16">
        <f t="shared" si="37"/>
        <v>0.0373021</v>
      </c>
      <c r="K32">
        <f t="shared" si="37"/>
        <v>0.034536700000000004</v>
      </c>
      <c r="L32">
        <f t="shared" si="37"/>
        <v>19.416386</v>
      </c>
      <c r="M32">
        <f t="shared" si="37"/>
        <v>22.560483</v>
      </c>
      <c r="N32" s="16">
        <f t="shared" si="37"/>
        <v>23.406581</v>
      </c>
    </row>
    <row r="33" spans="2:14" ht="12.75">
      <c r="B33" t="s">
        <v>34</v>
      </c>
      <c r="C33">
        <f>100/(C32-C31)</f>
        <v>95.95952810942457</v>
      </c>
      <c r="D33">
        <f>100/(D32-D31)</f>
        <v>83.08762936536174</v>
      </c>
      <c r="E33">
        <f>100/(E32-E31)</f>
        <v>89.59315479627548</v>
      </c>
      <c r="F33">
        <f>100/(F32-F31)</f>
        <v>25166.096235152</v>
      </c>
      <c r="G33">
        <f>100/(G32-G31)</f>
        <v>42156.738754689926</v>
      </c>
      <c r="H33">
        <f>100/(H32-H31)</f>
        <v>35907.93206219254</v>
      </c>
      <c r="I33">
        <f>100/(I32-I31)</f>
        <v>4227.364576375796</v>
      </c>
      <c r="J33">
        <f>100/(J32-J31)</f>
        <v>3496.7235700148963</v>
      </c>
      <c r="K33">
        <f>100/(K32-K31)</f>
        <v>4039.946995895413</v>
      </c>
      <c r="L33">
        <f>100/(L32-L31)</f>
        <v>5.394206158683844</v>
      </c>
      <c r="M33">
        <f>100/(M32-M31)</f>
        <v>5.029831680203704</v>
      </c>
      <c r="N33">
        <f>100/(N32-N31)</f>
        <v>5.826413205262556</v>
      </c>
    </row>
    <row r="34" spans="2:14" ht="12.75">
      <c r="B34" t="s">
        <v>35</v>
      </c>
      <c r="C34">
        <f>+C31*C33</f>
        <v>38.65219085198627</v>
      </c>
      <c r="D34">
        <f>+D31*D33</f>
        <v>24.810730534687178</v>
      </c>
      <c r="E34">
        <f>+E31*E33</f>
        <v>28.462455137347657</v>
      </c>
      <c r="F34">
        <f>+F31*F33</f>
        <v>83.25951278437688</v>
      </c>
      <c r="G34">
        <f>+G31*G33</f>
        <v>110.06702921461992</v>
      </c>
      <c r="H34">
        <f>+H31*H33</f>
        <v>84.02456102553056</v>
      </c>
      <c r="I34">
        <f>+I31*I33</f>
        <v>44.7994960981425</v>
      </c>
      <c r="J34">
        <f>+J31*J33</f>
        <v>30.435132281052656</v>
      </c>
      <c r="K34">
        <f>+K31*K33</f>
        <v>39.52643741314113</v>
      </c>
      <c r="L34">
        <f>+L31*L33</f>
        <v>4.735988940582765</v>
      </c>
      <c r="M34">
        <f>+M31*M33</f>
        <v>13.475432114097105</v>
      </c>
      <c r="N34">
        <f>+N31*N33</f>
        <v>36.376412628447646</v>
      </c>
    </row>
    <row r="35" spans="3:13" ht="12.75">
      <c r="C35" t="s">
        <v>66</v>
      </c>
      <c r="D35" s="16">
        <v>0.2986092</v>
      </c>
      <c r="G35" s="16">
        <f>+MIN(G11:G34)-(0.1*(MIN(G11:G34)))</f>
        <v>0.00234981</v>
      </c>
      <c r="J35" s="16">
        <v>0.0087039</v>
      </c>
      <c r="M35" s="16">
        <v>0.877977</v>
      </c>
    </row>
    <row r="36" spans="3:13" ht="12.75">
      <c r="C36" t="s">
        <v>67</v>
      </c>
      <c r="D36" s="16">
        <v>1.5021578</v>
      </c>
      <c r="G36" s="16">
        <f>+MAX(G11:G34)+(0.1*(MAX(G11:G34)))</f>
        <v>46372.41263015892</v>
      </c>
      <c r="J36" s="16">
        <v>0.0373021</v>
      </c>
      <c r="M36">
        <v>23.406581</v>
      </c>
    </row>
    <row r="37" spans="3:13" ht="12.75">
      <c r="C37" t="s">
        <v>68</v>
      </c>
      <c r="D37">
        <v>83.08762936536174</v>
      </c>
      <c r="G37">
        <f>100/(F32-H31)</f>
        <v>20234.722784297854</v>
      </c>
      <c r="J37">
        <v>3496.7235700148963</v>
      </c>
      <c r="M37">
        <f>100/(N32-L31)</f>
        <v>4.438801445486813</v>
      </c>
    </row>
    <row r="38" spans="3:13" ht="12.75">
      <c r="C38" t="s">
        <v>69</v>
      </c>
      <c r="D38">
        <v>24.810730534687178</v>
      </c>
      <c r="G38">
        <f>+H31*G37</f>
        <v>47.34925131525698</v>
      </c>
      <c r="J38">
        <v>30.435132281052656</v>
      </c>
      <c r="M38">
        <f>+M35*M37</f>
        <v>3.897165576704176</v>
      </c>
    </row>
    <row r="41" spans="1:12" ht="12.75">
      <c r="A41" t="s">
        <v>36</v>
      </c>
      <c r="L41" t="s">
        <v>61</v>
      </c>
    </row>
    <row r="42" spans="1:12" ht="12.75">
      <c r="A42" t="s">
        <v>37</v>
      </c>
      <c r="L42" t="s">
        <v>62</v>
      </c>
    </row>
    <row r="43" spans="1:12" ht="12.75">
      <c r="A43" t="s">
        <v>38</v>
      </c>
      <c r="L43" t="s">
        <v>63</v>
      </c>
    </row>
    <row r="44" spans="1:12" ht="12.75">
      <c r="A44" t="s">
        <v>39</v>
      </c>
      <c r="L44" t="s">
        <v>64</v>
      </c>
    </row>
    <row r="45" spans="1:12" ht="12.75">
      <c r="A45" t="s">
        <v>40</v>
      </c>
      <c r="L45" t="s">
        <v>65</v>
      </c>
    </row>
    <row r="46" ht="12.75">
      <c r="A46" t="s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Multispectral Data Analysis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Arnon</dc:creator>
  <cp:keywords/>
  <dc:description/>
  <cp:lastModifiedBy>Robert Arnone</cp:lastModifiedBy>
  <dcterms:created xsi:type="dcterms:W3CDTF">2001-03-30T04:16:21Z</dcterms:created>
  <dcterms:modified xsi:type="dcterms:W3CDTF">2001-03-31T00:14:28Z</dcterms:modified>
  <cp:category/>
  <cp:version/>
  <cp:contentType/>
  <cp:contentStatus/>
</cp:coreProperties>
</file>